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4145" windowHeight="9465" tabRatio="694" firstSheet="1" activeTab="7"/>
  </bookViews>
  <sheets>
    <sheet name="general" sheetId="1" r:id="rId1"/>
    <sheet name="diatom" sheetId="2" r:id="rId2"/>
    <sheet name="dinocyst" sheetId="3" r:id="rId3"/>
    <sheet name="foram" sheetId="4" r:id="rId4"/>
    <sheet name="radiolarian" sheetId="5" r:id="rId5"/>
    <sheet name="alkenone" sheetId="6" r:id="rId6"/>
    <sheet name="d18O" sheetId="7" r:id="rId7"/>
    <sheet name="Mg-Ca" sheetId="8" r:id="rId8"/>
    <sheet name="Mg-Ca averaged data" sheetId="9" r:id="rId9"/>
  </sheets>
  <definedNames/>
  <calcPr fullCalcOnLoad="1"/>
</workbook>
</file>

<file path=xl/sharedStrings.xml><?xml version="1.0" encoding="utf-8"?>
<sst xmlns="http://schemas.openxmlformats.org/spreadsheetml/2006/main" count="1982" uniqueCount="256">
  <si>
    <t>Core details</t>
  </si>
  <si>
    <t>Reference</t>
  </si>
  <si>
    <t>Core</t>
  </si>
  <si>
    <t>Coring device</t>
  </si>
  <si>
    <t>Ocean</t>
  </si>
  <si>
    <t>Chronostratigraphic quality (chronozone level)</t>
  </si>
  <si>
    <t>nber of forams per measurement</t>
  </si>
  <si>
    <t>Laboratory</t>
  </si>
  <si>
    <t>Instrument</t>
  </si>
  <si>
    <t>C/O valve Correction applied?  (y/n)</t>
  </si>
  <si>
    <t>Publication</t>
  </si>
  <si>
    <t>Other ID</t>
  </si>
  <si>
    <t>Other UnID</t>
  </si>
  <si>
    <t>Total Planktics</t>
  </si>
  <si>
    <t>%(1) or Raw(2)</t>
  </si>
  <si>
    <t>Planktonic Foraminifera</t>
  </si>
  <si>
    <t>Orbulina universa</t>
  </si>
  <si>
    <t>Globigerinoides conglobatus</t>
  </si>
  <si>
    <t>Globigerinoides ruber total</t>
  </si>
  <si>
    <t>Globigerinoides sacc total</t>
  </si>
  <si>
    <t>Sphaeroidinella dehiscens</t>
  </si>
  <si>
    <t>Globigerina bulloides</t>
  </si>
  <si>
    <t>Globigerina falconensis</t>
  </si>
  <si>
    <t>Globoquadrina conglomerata</t>
  </si>
  <si>
    <t>Pulleniatina obliquiloculata</t>
  </si>
  <si>
    <t>Globorotalia inflata</t>
  </si>
  <si>
    <t>Globorotalia crassaformis</t>
  </si>
  <si>
    <t>Globorotalia crassula</t>
  </si>
  <si>
    <t>Globorotalia hirsuta</t>
  </si>
  <si>
    <t>Globorotalia scitula</t>
  </si>
  <si>
    <t>Globorotalia menardii</t>
  </si>
  <si>
    <t>Globorotalia tumida</t>
  </si>
  <si>
    <t xml:space="preserve">Candeina nitida </t>
  </si>
  <si>
    <t>Globigerinita glutinata</t>
  </si>
  <si>
    <t>Globorotalia theyeri</t>
  </si>
  <si>
    <t>Globigerinita uvula</t>
  </si>
  <si>
    <t>d18O of first species</t>
  </si>
  <si>
    <t>d18O of second species</t>
  </si>
  <si>
    <t>cleaning method</t>
  </si>
  <si>
    <t>Mg/Ca of first species</t>
  </si>
  <si>
    <t>Mg/Ca (mmol/mol)</t>
  </si>
  <si>
    <t>number of shells</t>
  </si>
  <si>
    <t>% of C37:4</t>
  </si>
  <si>
    <t>[C37 alk] ng/g</t>
  </si>
  <si>
    <t>UK37'</t>
  </si>
  <si>
    <t>species 1</t>
  </si>
  <si>
    <t>species 2</t>
  </si>
  <si>
    <t>species 3</t>
  </si>
  <si>
    <t>diatom</t>
  </si>
  <si>
    <t>radiolarian</t>
  </si>
  <si>
    <t>st dev of calcification T</t>
  </si>
  <si>
    <t>st dev of winter SST</t>
  </si>
  <si>
    <t>st dev of summer SST</t>
  </si>
  <si>
    <t>st dev of seasonality</t>
  </si>
  <si>
    <t>winter sea ice presence (y or n)</t>
  </si>
  <si>
    <t>summer sea ice presence (y or n)</t>
  </si>
  <si>
    <t>st dev Sept concentration</t>
  </si>
  <si>
    <t>st dev Feb concentration</t>
  </si>
  <si>
    <t>Sea ice duration (months per year)</t>
  </si>
  <si>
    <t>st dev sea ice duration</t>
  </si>
  <si>
    <t>dinocyst</t>
  </si>
  <si>
    <t>st.dev</t>
  </si>
  <si>
    <t>UK37' index</t>
  </si>
  <si>
    <t>caloric summer hemisphere (north/south)</t>
  </si>
  <si>
    <t>Sample depth - lower (m)</t>
  </si>
  <si>
    <t>Sample depth - upper (m)</t>
  </si>
  <si>
    <t>date of addition</t>
  </si>
  <si>
    <t>added by (name)</t>
  </si>
  <si>
    <t>method parameters</t>
  </si>
  <si>
    <t>calibration dataset, RMSEP, …</t>
  </si>
  <si>
    <t>SST estimates from first method</t>
  </si>
  <si>
    <t>Time control</t>
  </si>
  <si>
    <t>estimated quality of reconstruction (1-3)</t>
  </si>
  <si>
    <t>SST estimate</t>
  </si>
  <si>
    <t>calibration equation</t>
  </si>
  <si>
    <t>Dissimilarity</t>
  </si>
  <si>
    <t>Latitude (decimal, from -90 to +90)</t>
  </si>
  <si>
    <t>Water depth (m)</t>
  </si>
  <si>
    <t>Longitude (decimal, from -180 to +180)</t>
  </si>
  <si>
    <t>calendar age estimate (cal ky BP)</t>
  </si>
  <si>
    <t>sedimentation rate (cm/ky)</t>
  </si>
  <si>
    <t>caloric summer SST (degC)</t>
  </si>
  <si>
    <t>caloric winter SST  (degC)</t>
  </si>
  <si>
    <t>September sea ice concentration (% of sea water covered)</t>
  </si>
  <si>
    <t>February sea ice concentration  (% of sea water covered)</t>
  </si>
  <si>
    <t>caloric winter SST (degC)</t>
  </si>
  <si>
    <t>seasonality (degC)</t>
  </si>
  <si>
    <t>annual averaged SST (degC)</t>
  </si>
  <si>
    <t>st dev of annual averaged SST</t>
  </si>
  <si>
    <t>st dev dissimilarity</t>
  </si>
  <si>
    <t>UK37'-SST (degC)</t>
  </si>
  <si>
    <t>d18O (PDB for carbonates, SMOW for silica) permil</t>
  </si>
  <si>
    <t>size fraction (microns)</t>
  </si>
  <si>
    <t>Mg/Ca of second species</t>
  </si>
  <si>
    <t>Calcification T  (deg C)</t>
  </si>
  <si>
    <t>calibration  equation</t>
  </si>
  <si>
    <t>Comments</t>
  </si>
  <si>
    <t>Globigerinoides ruber (pink)</t>
  </si>
  <si>
    <t>Globigerinoides ruber (white)</t>
  </si>
  <si>
    <t>Globoturborotalita tenella</t>
  </si>
  <si>
    <t>Globigerinoides sacculifer w/o sac</t>
  </si>
  <si>
    <t>Globigerinoides sacculifer with sac</t>
  </si>
  <si>
    <t>Globigerinella adamsi</t>
  </si>
  <si>
    <t>Globigerinella siphonifera (=aequilateralis)</t>
  </si>
  <si>
    <t>Globigerinella calida</t>
  </si>
  <si>
    <t>Beela digitata</t>
  </si>
  <si>
    <t>Globoturborotalita rubescens</t>
  </si>
  <si>
    <t>Turborotalita humilis</t>
  </si>
  <si>
    <t>Turborotalita quinqueloba</t>
  </si>
  <si>
    <t>Neogloboquadrina pachyderma L</t>
  </si>
  <si>
    <t>Neogloboquadrina pachyderma R</t>
  </si>
  <si>
    <t>Neogloboquadrina dutertrei</t>
  </si>
  <si>
    <t>P/D integrade + N. pachyderma R</t>
  </si>
  <si>
    <t>Globorotaloides hexagonus</t>
  </si>
  <si>
    <t>Globorotalia truncatulinoides L</t>
  </si>
  <si>
    <t>Globorotalia truncatulinoides R</t>
  </si>
  <si>
    <t>Globorotalia truncatulinoides total</t>
  </si>
  <si>
    <t>Dentagloborotalia anfracta</t>
  </si>
  <si>
    <t>Globorotalia menardii flexuosa</t>
  </si>
  <si>
    <t>Globorotalia menardii + tumida</t>
  </si>
  <si>
    <t>Tenuitella iota</t>
  </si>
  <si>
    <t>Berggrenia pumilio + T. humilis</t>
  </si>
  <si>
    <t xml:space="preserve"> </t>
  </si>
  <si>
    <t>16772-2</t>
  </si>
  <si>
    <t>G.truncatulinoides (d)</t>
  </si>
  <si>
    <t>15637-1</t>
  </si>
  <si>
    <t>15612-2</t>
  </si>
  <si>
    <t>KF13</t>
  </si>
  <si>
    <t>KF09</t>
  </si>
  <si>
    <t>16867-2</t>
  </si>
  <si>
    <t xml:space="preserve">N. pachyderma (s) </t>
  </si>
  <si>
    <t>GeoB 1105</t>
  </si>
  <si>
    <t>Atlantic</t>
  </si>
  <si>
    <t>GeoB 1112</t>
  </si>
  <si>
    <t>Pacific</t>
  </si>
  <si>
    <t>Species</t>
  </si>
  <si>
    <t>G.truncatulinoides (s)</t>
  </si>
  <si>
    <t>Mg/Ca of 3rd species</t>
  </si>
  <si>
    <t>Mg/Ca of 4th species</t>
  </si>
  <si>
    <t>Mg/Ca of 5th species</t>
  </si>
  <si>
    <t>East Atlantic</t>
  </si>
  <si>
    <t>G. ruber</t>
  </si>
  <si>
    <t>G. inflata</t>
  </si>
  <si>
    <t>13289-2</t>
  </si>
  <si>
    <t>G.bulloides</t>
  </si>
  <si>
    <t>G.inflata</t>
  </si>
  <si>
    <t>E11-2</t>
  </si>
  <si>
    <t>Antarctic</t>
  </si>
  <si>
    <t>Mashiotta, T. A., et al., 1999</t>
  </si>
  <si>
    <t>RC11-120</t>
  </si>
  <si>
    <t xml:space="preserve">Mashiotta, T. A., et al., 1999 </t>
  </si>
  <si>
    <t>G. bulloides</t>
  </si>
  <si>
    <t>TR163-19</t>
  </si>
  <si>
    <t>ODP 806B</t>
  </si>
  <si>
    <t>Atlantic</t>
  </si>
  <si>
    <t xml:space="preserve">Nuernberg et al., 2000 </t>
  </si>
  <si>
    <t>G. sac</t>
  </si>
  <si>
    <t>EN066-17GGC</t>
  </si>
  <si>
    <t>Hastings et al., 1998</t>
  </si>
  <si>
    <t>TT9108-1GC</t>
  </si>
  <si>
    <t>CP6001-4PC</t>
  </si>
  <si>
    <t>V21-30</t>
  </si>
  <si>
    <t>Pacific</t>
  </si>
  <si>
    <t>Koutavas et al., 2002</t>
  </si>
  <si>
    <t xml:space="preserve">Lea et al., 2000 </t>
  </si>
  <si>
    <t>Sample depth - upper (cm)</t>
  </si>
  <si>
    <t>Sample depth - lower (cm)</t>
  </si>
  <si>
    <t>Barker</t>
  </si>
  <si>
    <t>Lee</t>
  </si>
  <si>
    <t>PL07-39PC</t>
  </si>
  <si>
    <t>Atlantic</t>
  </si>
  <si>
    <t xml:space="preserve">Lea et al., 2003 </t>
  </si>
  <si>
    <t>Lee</t>
  </si>
  <si>
    <t>G. ruber</t>
  </si>
  <si>
    <t>NEAP 8K</t>
  </si>
  <si>
    <t>N. Atl</t>
  </si>
  <si>
    <t>Cambridge</t>
  </si>
  <si>
    <t>Varian Vista ICP-AES</t>
  </si>
  <si>
    <t>Barker and Elderfield, 2002</t>
  </si>
  <si>
    <t xml:space="preserve">Cacho </t>
  </si>
  <si>
    <t>Oxidation; Barker et al., 2003</t>
  </si>
  <si>
    <t>300-355</t>
  </si>
  <si>
    <t>20-24</t>
  </si>
  <si>
    <t>Mg/Ca=0.72exp(0.1T); Barker&amp;Elderfield., 2002</t>
  </si>
  <si>
    <t>G. bulloides</t>
  </si>
  <si>
    <t>BOEFS 31K</t>
  </si>
  <si>
    <t>G. ruber</t>
  </si>
  <si>
    <t>Oxidation</t>
  </si>
  <si>
    <t>Elderfield &amp; Ganssen, 2000</t>
  </si>
  <si>
    <t>SST estimates from G. bulloides</t>
  </si>
  <si>
    <t>SST estimates from N. pachyderma</t>
  </si>
  <si>
    <t>SST estimates from G. sacculifer</t>
  </si>
  <si>
    <t>SST estimates from G. inflata</t>
  </si>
  <si>
    <t>SST estimates from N. truncatulinoides</t>
  </si>
  <si>
    <t>calcT (degC)</t>
  </si>
  <si>
    <t>st. dev</t>
  </si>
  <si>
    <t>Used calibration</t>
  </si>
  <si>
    <t>no. data points</t>
  </si>
  <si>
    <t>Barker (unpublished data)</t>
  </si>
  <si>
    <t>Cacho</t>
  </si>
  <si>
    <t>MD97-2120</t>
  </si>
  <si>
    <t>Mg/Ca=0.56exp0.10T; Elderfield &amp; Ganssen, 2000</t>
  </si>
  <si>
    <t>MD99-2334K</t>
  </si>
  <si>
    <t>Skinner (unpublished data)</t>
  </si>
  <si>
    <t>North west Atlantic</t>
  </si>
  <si>
    <t>SST estimates from 1st species</t>
  </si>
  <si>
    <t>MD95-2043</t>
  </si>
  <si>
    <t>W Med Sea</t>
  </si>
  <si>
    <t>Cacho (unpublished data)</t>
  </si>
  <si>
    <t>250-300</t>
  </si>
  <si>
    <t>TR163-18</t>
  </si>
  <si>
    <t>TR163-20B</t>
  </si>
  <si>
    <t>TR163-22</t>
  </si>
  <si>
    <t>EEP</t>
  </si>
  <si>
    <t>UCSB</t>
  </si>
  <si>
    <t>ICP-MS</t>
  </si>
  <si>
    <t>Lea et al., 2000</t>
  </si>
  <si>
    <t>Kazuyo</t>
  </si>
  <si>
    <t>Mg/Ca=0.30exp(0.089T); Lea et al., 2000</t>
  </si>
  <si>
    <t>ODP883</t>
  </si>
  <si>
    <t>W North Pac</t>
  </si>
  <si>
    <t>Kiefer et al. (in press)</t>
  </si>
  <si>
    <t>Mg/Ca=0.50exp0.10T; Elderfield &amp; Ganssen, 2000</t>
  </si>
  <si>
    <t>150-250</t>
  </si>
  <si>
    <t>N. pachyderma (s)</t>
  </si>
  <si>
    <t>MD972141</t>
  </si>
  <si>
    <t>Sulu Sea</t>
  </si>
  <si>
    <t>Rosenthal et al. 2003</t>
  </si>
  <si>
    <t>Mg/Ca=0.28exp0.095T; Rosenthal &amp; Lohmann 2002</t>
  </si>
  <si>
    <t>ERDC-92</t>
  </si>
  <si>
    <t>W Eq.Pacific</t>
  </si>
  <si>
    <t>Palmer &amp; Pearson 2003</t>
  </si>
  <si>
    <t>G. sacculifer</t>
  </si>
  <si>
    <t>Dekens et al., 2002</t>
  </si>
  <si>
    <t>MD982181</t>
  </si>
  <si>
    <t>Stott et al., 2002</t>
  </si>
  <si>
    <t>MD982162</t>
  </si>
  <si>
    <t>Viesser et al., 2003</t>
  </si>
  <si>
    <t>Indian Pacific Warm Pool</t>
  </si>
  <si>
    <t>250-355</t>
  </si>
  <si>
    <t>Mg/Ca=0.38exp0.089T; Hastings et al., 2001</t>
  </si>
  <si>
    <t>ICP-AES</t>
  </si>
  <si>
    <t>Pahnke et al., 2003</t>
  </si>
  <si>
    <t>Katharina Pahnke &amp; Rainer Zahn</t>
  </si>
  <si>
    <t>Barker et al., 2003, subm.</t>
  </si>
  <si>
    <t>250-315</t>
  </si>
  <si>
    <t>Mashiotta et al., 1999</t>
  </si>
  <si>
    <t>South Pacific</t>
  </si>
  <si>
    <t>Mg/Ca=0.52exp0.10T; Elderfield &amp; Ganssen, 2000</t>
  </si>
  <si>
    <t>Barker et al., 2003</t>
  </si>
  <si>
    <t>Mg/Ca=0.49exp0.10T; Elderfield &amp; Ganssen, 2000</t>
  </si>
  <si>
    <t>Mg/Ca=0.54exp0.10T; Elderfield &amp; Ganssen, 2000</t>
  </si>
  <si>
    <t>SK129/CR2</t>
  </si>
  <si>
    <t>Indian</t>
  </si>
  <si>
    <t>Banakar (unpublished data)</t>
  </si>
  <si>
    <t>Nürnberg</t>
  </si>
</sst>
</file>

<file path=xl/styles.xml><?xml version="1.0" encoding="utf-8"?>
<styleSheet xmlns="http://schemas.openxmlformats.org/spreadsheetml/2006/main">
  <numFmts count="5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\&quot;#,##0;\-&quot;\&quot;#,##0"/>
    <numFmt numFmtId="173" formatCode="&quot;\&quot;#,##0;[Red]\-&quot;\&quot;#,##0"/>
    <numFmt numFmtId="174" formatCode="&quot;\&quot;#,##0.00;\-&quot;\&quot;#,##0.00"/>
    <numFmt numFmtId="175" formatCode="&quot;\&quot;#,##0.00;[Red]\-&quot;\&quot;#,##0.00"/>
    <numFmt numFmtId="176" formatCode="_-&quot;\&quot;* #,##0_-;\-&quot;\&quot;* #,##0_-;_-&quot;\&quot;* &quot;-&quot;_-;_-@_-"/>
    <numFmt numFmtId="177" formatCode="_-&quot;\&quot;* #,##0.00_-;\-&quot;\&quot;* #,##0.00_-;_-&quot;\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#,##0&quot; F&quot;;\-#,##0&quot; F&quot;"/>
    <numFmt numFmtId="191" formatCode="#,##0&quot; F&quot;;[Red]\-#,##0&quot; F&quot;"/>
    <numFmt numFmtId="192" formatCode="#,##0.00&quot; F&quot;;\-#,##0.00&quot; F&quot;"/>
    <numFmt numFmtId="193" formatCode="#,##0.00&quot; F&quot;;[Red]\-#,##0.00&quot; F&quot;"/>
    <numFmt numFmtId="194" formatCode="_-* #,##0&quot; F&quot;_-;\-* #,##0&quot; F&quot;_-;_-* &quot;-&quot;&quot; F&quot;_-;_-@_-"/>
    <numFmt numFmtId="195" formatCode="_-* #,##0_ _F_-;\-* #,##0_ _F_-;_-* &quot;-&quot;_ _F_-;_-@_-"/>
    <numFmt numFmtId="196" formatCode="_-* #,##0.00&quot; F&quot;_-;\-* #,##0.00&quot; F&quot;_-;_-* &quot;-&quot;??&quot; F&quot;_-;_-@_-"/>
    <numFmt numFmtId="197" formatCode="_-* #,##0.00_ _F_-;\-* #,##0.00_ _F_-;_-* &quot;-&quot;??_ _F_-;_-@_-"/>
    <numFmt numFmtId="198" formatCode="0.000"/>
    <numFmt numFmtId="199" formatCode="0.0"/>
    <numFmt numFmtId="200" formatCode="0.00_ "/>
    <numFmt numFmtId="201" formatCode="0.000_);[Red]\(0.000\)"/>
    <numFmt numFmtId="202" formatCode="0.0_);[Red]\(0.0\)"/>
    <numFmt numFmtId="203" formatCode="mmm\-yyyy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18">
    <font>
      <sz val="11"/>
      <name val="__"/>
      <family val="3"/>
    </font>
    <font>
      <b/>
      <sz val="10"/>
      <name val="Geneva"/>
      <family val="2"/>
    </font>
    <font>
      <sz val="10"/>
      <name val="Geneva"/>
      <family val="2"/>
    </font>
    <font>
      <sz val="10"/>
      <name val="__"/>
      <family val="3"/>
    </font>
    <font>
      <b/>
      <sz val="10"/>
      <name val="__"/>
      <family val="2"/>
    </font>
    <font>
      <sz val="10"/>
      <name val="Arial"/>
      <family val="2"/>
    </font>
    <font>
      <sz val="9"/>
      <name val="__"/>
      <family val="3"/>
    </font>
    <font>
      <sz val="9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0"/>
      <color indexed="12"/>
      <name val="__"/>
      <family val="0"/>
    </font>
    <font>
      <sz val="10"/>
      <color indexed="12"/>
      <name val="Times New Roman"/>
      <family val="1"/>
    </font>
    <font>
      <i/>
      <sz val="10"/>
      <name val="__"/>
      <family val="0"/>
    </font>
    <font>
      <sz val="8"/>
      <color indexed="12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0" borderId="0" xfId="0" applyFont="1" applyAlignment="1">
      <alignment/>
    </xf>
    <xf numFmtId="0" fontId="3" fillId="5" borderId="0" xfId="0" applyFont="1" applyFill="1" applyAlignment="1">
      <alignment/>
    </xf>
    <xf numFmtId="0" fontId="3" fillId="0" borderId="8" xfId="0" applyFont="1" applyFill="1" applyBorder="1" applyAlignment="1">
      <alignment textRotation="90"/>
    </xf>
    <xf numFmtId="0" fontId="3" fillId="0" borderId="9" xfId="0" applyFont="1" applyFill="1" applyBorder="1" applyAlignment="1">
      <alignment textRotation="90"/>
    </xf>
    <xf numFmtId="0" fontId="3" fillId="0" borderId="10" xfId="0" applyFont="1" applyFill="1" applyBorder="1" applyAlignment="1">
      <alignment textRotation="90"/>
    </xf>
    <xf numFmtId="0" fontId="3" fillId="0" borderId="11" xfId="0" applyFont="1" applyFill="1" applyBorder="1" applyAlignment="1">
      <alignment textRotation="90"/>
    </xf>
    <xf numFmtId="0" fontId="3" fillId="0" borderId="12" xfId="0" applyFont="1" applyFill="1" applyBorder="1" applyAlignment="1">
      <alignment textRotation="90"/>
    </xf>
    <xf numFmtId="0" fontId="3" fillId="0" borderId="11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3" fillId="0" borderId="0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0" borderId="0" xfId="0" applyFont="1" applyAlignment="1">
      <alignment/>
    </xf>
    <xf numFmtId="0" fontId="3" fillId="5" borderId="0" xfId="0" applyFont="1" applyFill="1" applyAlignment="1">
      <alignment/>
    </xf>
    <xf numFmtId="0" fontId="3" fillId="0" borderId="8" xfId="0" applyFont="1" applyFill="1" applyBorder="1" applyAlignment="1">
      <alignment textRotation="90"/>
    </xf>
    <xf numFmtId="0" fontId="3" fillId="0" borderId="9" xfId="0" applyFont="1" applyFill="1" applyBorder="1" applyAlignment="1">
      <alignment textRotation="90"/>
    </xf>
    <xf numFmtId="0" fontId="3" fillId="0" borderId="10" xfId="0" applyFont="1" applyFill="1" applyBorder="1" applyAlignment="1">
      <alignment textRotation="90"/>
    </xf>
    <xf numFmtId="0" fontId="3" fillId="0" borderId="11" xfId="0" applyFont="1" applyFill="1" applyBorder="1" applyAlignment="1">
      <alignment textRotation="90"/>
    </xf>
    <xf numFmtId="0" fontId="3" fillId="0" borderId="12" xfId="0" applyFont="1" applyFill="1" applyBorder="1" applyAlignment="1">
      <alignment textRotation="90"/>
    </xf>
    <xf numFmtId="0" fontId="3" fillId="0" borderId="11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3" fillId="0" borderId="0" xfId="0" applyFont="1" applyAlignment="1">
      <alignment textRotation="90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textRotation="90"/>
    </xf>
    <xf numFmtId="0" fontId="3" fillId="0" borderId="9" xfId="0" applyFont="1" applyBorder="1" applyAlignment="1">
      <alignment textRotation="90"/>
    </xf>
    <xf numFmtId="0" fontId="3" fillId="5" borderId="13" xfId="0" applyFont="1" applyFill="1" applyBorder="1" applyAlignment="1">
      <alignment/>
    </xf>
    <xf numFmtId="0" fontId="2" fillId="0" borderId="14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/>
    </xf>
    <xf numFmtId="0" fontId="3" fillId="0" borderId="9" xfId="0" applyFont="1" applyBorder="1" applyAlignment="1">
      <alignment textRotation="90"/>
    </xf>
    <xf numFmtId="0" fontId="3" fillId="5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Border="1" applyAlignment="1">
      <alignment textRotation="90"/>
    </xf>
    <xf numFmtId="0" fontId="3" fillId="0" borderId="19" xfId="0" applyFont="1" applyBorder="1" applyAlignment="1">
      <alignment textRotation="90"/>
    </xf>
    <xf numFmtId="0" fontId="3" fillId="0" borderId="20" xfId="0" applyFont="1" applyBorder="1" applyAlignment="1">
      <alignment/>
    </xf>
    <xf numFmtId="2" fontId="3" fillId="2" borderId="2" xfId="0" applyNumberFormat="1" applyFont="1" applyFill="1" applyBorder="1" applyAlignment="1">
      <alignment/>
    </xf>
    <xf numFmtId="1" fontId="3" fillId="2" borderId="2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1" fontId="3" fillId="3" borderId="4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9" xfId="0" applyNumberFormat="1" applyFont="1" applyFill="1" applyBorder="1" applyAlignment="1">
      <alignment textRotation="90"/>
    </xf>
    <xf numFmtId="1" fontId="3" fillId="0" borderId="9" xfId="0" applyNumberFormat="1" applyFont="1" applyFill="1" applyBorder="1" applyAlignment="1">
      <alignment textRotation="90"/>
    </xf>
    <xf numFmtId="1" fontId="3" fillId="0" borderId="11" xfId="0" applyNumberFormat="1" applyFont="1" applyFill="1" applyBorder="1" applyAlignment="1">
      <alignment textRotation="90"/>
    </xf>
    <xf numFmtId="0" fontId="5" fillId="0" borderId="9" xfId="0" applyFont="1" applyBorder="1" applyAlignment="1">
      <alignment horizontal="center" textRotation="90"/>
    </xf>
    <xf numFmtId="2" fontId="2" fillId="0" borderId="9" xfId="0" applyNumberFormat="1" applyFont="1" applyBorder="1" applyAlignment="1">
      <alignment horizontal="center" textRotation="90"/>
    </xf>
    <xf numFmtId="1" fontId="2" fillId="0" borderId="9" xfId="0" applyNumberFormat="1" applyFont="1" applyBorder="1" applyAlignment="1">
      <alignment horizontal="center" textRotation="90"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200" fontId="8" fillId="0" borderId="0" xfId="0" applyNumberFormat="1" applyFont="1" applyFill="1" applyAlignment="1">
      <alignment horizontal="left"/>
    </xf>
    <xf numFmtId="0" fontId="8" fillId="0" borderId="0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3" xfId="0" applyFont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8" fillId="0" borderId="8" xfId="0" applyFont="1" applyFill="1" applyBorder="1" applyAlignment="1">
      <alignment horizontal="left" textRotation="90"/>
    </xf>
    <xf numFmtId="0" fontId="8" fillId="0" borderId="9" xfId="0" applyFont="1" applyFill="1" applyBorder="1" applyAlignment="1">
      <alignment horizontal="left" textRotation="90"/>
    </xf>
    <xf numFmtId="0" fontId="8" fillId="0" borderId="10" xfId="0" applyFont="1" applyFill="1" applyBorder="1" applyAlignment="1">
      <alignment horizontal="left" textRotation="90"/>
    </xf>
    <xf numFmtId="0" fontId="10" fillId="0" borderId="9" xfId="0" applyFont="1" applyFill="1" applyBorder="1" applyAlignment="1">
      <alignment horizontal="left" textRotation="90"/>
    </xf>
    <xf numFmtId="0" fontId="10" fillId="0" borderId="10" xfId="0" applyFont="1" applyFill="1" applyBorder="1" applyAlignment="1">
      <alignment horizontal="left" textRotation="90"/>
    </xf>
    <xf numFmtId="0" fontId="8" fillId="0" borderId="11" xfId="0" applyFont="1" applyFill="1" applyBorder="1" applyAlignment="1">
      <alignment horizontal="left" textRotation="90"/>
    </xf>
    <xf numFmtId="0" fontId="8" fillId="0" borderId="12" xfId="0" applyFont="1" applyFill="1" applyBorder="1" applyAlignment="1">
      <alignment horizontal="left" textRotation="90"/>
    </xf>
    <xf numFmtId="0" fontId="8" fillId="0" borderId="11" xfId="0" applyFont="1" applyBorder="1" applyAlignment="1">
      <alignment horizontal="left" textRotation="90"/>
    </xf>
    <xf numFmtId="0" fontId="8" fillId="0" borderId="10" xfId="0" applyFont="1" applyBorder="1" applyAlignment="1">
      <alignment horizontal="left" textRotation="90"/>
    </xf>
    <xf numFmtId="0" fontId="8" fillId="0" borderId="9" xfId="0" applyFont="1" applyBorder="1" applyAlignment="1">
      <alignment horizontal="left" textRotation="90"/>
    </xf>
    <xf numFmtId="0" fontId="8" fillId="0" borderId="12" xfId="0" applyFont="1" applyBorder="1" applyAlignment="1">
      <alignment horizontal="left" textRotation="90"/>
    </xf>
    <xf numFmtId="0" fontId="8" fillId="0" borderId="0" xfId="0" applyFont="1" applyAlignment="1">
      <alignment horizontal="left" textRotation="90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00" fontId="8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1" fontId="8" fillId="0" borderId="0" xfId="0" applyNumberFormat="1" applyFont="1" applyFill="1" applyAlignment="1">
      <alignment horizontal="left"/>
    </xf>
    <xf numFmtId="1" fontId="11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Alignment="1">
      <alignment horizontal="left"/>
    </xf>
    <xf numFmtId="201" fontId="8" fillId="0" borderId="0" xfId="0" applyNumberFormat="1" applyFont="1" applyAlignment="1">
      <alignment horizontal="left"/>
    </xf>
    <xf numFmtId="201" fontId="8" fillId="0" borderId="9" xfId="0" applyNumberFormat="1" applyFont="1" applyBorder="1" applyAlignment="1">
      <alignment horizontal="left" textRotation="90"/>
    </xf>
    <xf numFmtId="201" fontId="8" fillId="0" borderId="0" xfId="0" applyNumberFormat="1" applyFont="1" applyFill="1" applyBorder="1" applyAlignment="1">
      <alignment horizontal="left"/>
    </xf>
    <xf numFmtId="201" fontId="8" fillId="0" borderId="0" xfId="0" applyNumberFormat="1" applyFont="1" applyBorder="1" applyAlignment="1">
      <alignment horizontal="left"/>
    </xf>
    <xf numFmtId="201" fontId="11" fillId="0" borderId="0" xfId="0" applyNumberFormat="1" applyFont="1" applyAlignment="1">
      <alignment horizontal="left"/>
    </xf>
    <xf numFmtId="201" fontId="11" fillId="0" borderId="0" xfId="0" applyNumberFormat="1" applyFont="1" applyFill="1" applyAlignment="1">
      <alignment horizontal="left"/>
    </xf>
    <xf numFmtId="201" fontId="8" fillId="0" borderId="7" xfId="0" applyNumberFormat="1" applyFont="1" applyBorder="1" applyAlignment="1">
      <alignment horizontal="left"/>
    </xf>
    <xf numFmtId="201" fontId="8" fillId="0" borderId="11" xfId="0" applyNumberFormat="1" applyFont="1" applyBorder="1" applyAlignment="1">
      <alignment horizontal="left" textRotation="90"/>
    </xf>
    <xf numFmtId="202" fontId="8" fillId="5" borderId="7" xfId="0" applyNumberFormat="1" applyFont="1" applyFill="1" applyBorder="1" applyAlignment="1">
      <alignment horizontal="left"/>
    </xf>
    <xf numFmtId="202" fontId="8" fillId="0" borderId="11" xfId="0" applyNumberFormat="1" applyFont="1" applyBorder="1" applyAlignment="1">
      <alignment horizontal="left" textRotation="90"/>
    </xf>
    <xf numFmtId="202" fontId="8" fillId="0" borderId="0" xfId="0" applyNumberFormat="1" applyFont="1" applyAlignment="1">
      <alignment horizontal="left"/>
    </xf>
    <xf numFmtId="202" fontId="8" fillId="0" borderId="0" xfId="0" applyNumberFormat="1" applyFont="1" applyBorder="1" applyAlignment="1">
      <alignment horizontal="left"/>
    </xf>
    <xf numFmtId="202" fontId="11" fillId="0" borderId="0" xfId="0" applyNumberFormat="1" applyFont="1" applyAlignment="1">
      <alignment horizontal="left"/>
    </xf>
    <xf numFmtId="202" fontId="11" fillId="0" borderId="0" xfId="0" applyNumberFormat="1" applyFont="1" applyFill="1" applyAlignment="1">
      <alignment horizontal="left"/>
    </xf>
    <xf numFmtId="0" fontId="10" fillId="0" borderId="14" xfId="0" applyFont="1" applyBorder="1" applyAlignment="1">
      <alignment horizontal="left" textRotation="90"/>
    </xf>
    <xf numFmtId="202" fontId="8" fillId="3" borderId="4" xfId="0" applyNumberFormat="1" applyFont="1" applyFill="1" applyBorder="1" applyAlignment="1">
      <alignment horizontal="left"/>
    </xf>
    <xf numFmtId="202" fontId="8" fillId="0" borderId="11" xfId="0" applyNumberFormat="1" applyFont="1" applyFill="1" applyBorder="1" applyAlignment="1">
      <alignment horizontal="left" textRotation="90"/>
    </xf>
    <xf numFmtId="202" fontId="8" fillId="0" borderId="0" xfId="0" applyNumberFormat="1" applyFont="1" applyFill="1" applyBorder="1" applyAlignment="1">
      <alignment horizontal="left"/>
    </xf>
    <xf numFmtId="202" fontId="8" fillId="0" borderId="0" xfId="0" applyNumberFormat="1" applyFont="1" applyBorder="1" applyAlignment="1">
      <alignment horizontal="left"/>
    </xf>
    <xf numFmtId="202" fontId="8" fillId="0" borderId="0" xfId="0" applyNumberFormat="1" applyFont="1" applyAlignment="1">
      <alignment horizontal="left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" fontId="12" fillId="0" borderId="0" xfId="0" applyNumberFormat="1" applyFont="1" applyBorder="1" applyAlignment="1">
      <alignment horizontal="center"/>
    </xf>
    <xf numFmtId="199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0" fontId="3" fillId="2" borderId="1" xfId="17" applyFont="1" applyFill="1" applyBorder="1">
      <alignment/>
      <protection/>
    </xf>
    <xf numFmtId="0" fontId="3" fillId="2" borderId="2" xfId="17" applyFont="1" applyFill="1" applyBorder="1">
      <alignment/>
      <protection/>
    </xf>
    <xf numFmtId="0" fontId="3" fillId="0" borderId="21" xfId="17" applyFont="1" applyFill="1" applyBorder="1">
      <alignment/>
      <protection/>
    </xf>
    <xf numFmtId="0" fontId="3" fillId="0" borderId="2" xfId="17" applyFont="1" applyFill="1" applyBorder="1">
      <alignment/>
      <protection/>
    </xf>
    <xf numFmtId="0" fontId="3" fillId="3" borderId="4" xfId="17" applyFont="1" applyFill="1" applyBorder="1">
      <alignment/>
      <protection/>
    </xf>
    <xf numFmtId="0" fontId="3" fillId="3" borderId="7" xfId="17" applyFont="1" applyFill="1" applyBorder="1">
      <alignment/>
      <protection/>
    </xf>
    <xf numFmtId="0" fontId="3" fillId="4" borderId="4" xfId="17" applyFont="1" applyFill="1" applyBorder="1">
      <alignment/>
      <protection/>
    </xf>
    <xf numFmtId="0" fontId="3" fillId="4" borderId="6" xfId="17" applyFont="1" applyFill="1" applyBorder="1">
      <alignment/>
      <protection/>
    </xf>
    <xf numFmtId="0" fontId="3" fillId="4" borderId="7" xfId="17" applyFont="1" applyFill="1" applyBorder="1">
      <alignment/>
      <protection/>
    </xf>
    <xf numFmtId="0" fontId="3" fillId="6" borderId="4" xfId="17" applyFont="1" applyFill="1" applyBorder="1">
      <alignment/>
      <protection/>
    </xf>
    <xf numFmtId="0" fontId="3" fillId="6" borderId="6" xfId="17" applyFont="1" applyFill="1" applyBorder="1">
      <alignment/>
      <protection/>
    </xf>
    <xf numFmtId="0" fontId="15" fillId="6" borderId="6" xfId="17" applyFont="1" applyFill="1" applyBorder="1">
      <alignment/>
      <protection/>
    </xf>
    <xf numFmtId="2" fontId="3" fillId="6" borderId="4" xfId="17" applyNumberFormat="1" applyFont="1" applyFill="1" applyBorder="1">
      <alignment/>
      <protection/>
    </xf>
    <xf numFmtId="199" fontId="3" fillId="6" borderId="6" xfId="17" applyNumberFormat="1" applyFont="1" applyFill="1" applyBorder="1">
      <alignment/>
      <protection/>
    </xf>
    <xf numFmtId="2" fontId="15" fillId="6" borderId="6" xfId="17" applyNumberFormat="1" applyFont="1" applyFill="1" applyBorder="1">
      <alignment/>
      <protection/>
    </xf>
    <xf numFmtId="1" fontId="15" fillId="6" borderId="6" xfId="17" applyNumberFormat="1" applyFont="1" applyFill="1" applyBorder="1">
      <alignment/>
      <protection/>
    </xf>
    <xf numFmtId="0" fontId="3" fillId="0" borderId="22" xfId="17" applyFont="1" applyBorder="1">
      <alignment/>
      <protection/>
    </xf>
    <xf numFmtId="0" fontId="3" fillId="0" borderId="0" xfId="17" applyFont="1">
      <alignment/>
      <protection/>
    </xf>
    <xf numFmtId="0" fontId="3" fillId="0" borderId="8" xfId="17" applyFont="1" applyFill="1" applyBorder="1" applyAlignment="1">
      <alignment textRotation="90"/>
      <protection/>
    </xf>
    <xf numFmtId="0" fontId="3" fillId="0" borderId="9" xfId="17" applyFont="1" applyFill="1" applyBorder="1" applyAlignment="1">
      <alignment textRotation="90"/>
      <protection/>
    </xf>
    <xf numFmtId="0" fontId="3" fillId="0" borderId="14" xfId="17" applyFont="1" applyFill="1" applyBorder="1" applyAlignment="1">
      <alignment textRotation="90"/>
      <protection/>
    </xf>
    <xf numFmtId="0" fontId="3" fillId="0" borderId="23" xfId="17" applyFont="1" applyFill="1" applyBorder="1" applyAlignment="1">
      <alignment textRotation="90"/>
      <protection/>
    </xf>
    <xf numFmtId="0" fontId="3" fillId="0" borderId="11" xfId="17" applyFont="1" applyFill="1" applyBorder="1" applyAlignment="1">
      <alignment textRotation="90"/>
      <protection/>
    </xf>
    <xf numFmtId="0" fontId="3" fillId="0" borderId="11" xfId="17" applyFont="1" applyBorder="1" applyAlignment="1">
      <alignment textRotation="90"/>
      <protection/>
    </xf>
    <xf numFmtId="0" fontId="3" fillId="0" borderId="9" xfId="17" applyFont="1" applyBorder="1" applyAlignment="1">
      <alignment textRotation="90"/>
      <protection/>
    </xf>
    <xf numFmtId="0" fontId="3" fillId="0" borderId="23" xfId="17" applyFont="1" applyBorder="1" applyAlignment="1">
      <alignment textRotation="90"/>
      <protection/>
    </xf>
    <xf numFmtId="2" fontId="3" fillId="0" borderId="23" xfId="17" applyNumberFormat="1" applyFont="1" applyBorder="1" applyAlignment="1">
      <alignment textRotation="90"/>
      <protection/>
    </xf>
    <xf numFmtId="199" fontId="3" fillId="0" borderId="11" xfId="17" applyNumberFormat="1" applyFont="1" applyBorder="1" applyAlignment="1">
      <alignment textRotation="90"/>
      <protection/>
    </xf>
    <xf numFmtId="2" fontId="3" fillId="0" borderId="11" xfId="17" applyNumberFormat="1" applyFont="1" applyBorder="1" applyAlignment="1">
      <alignment textRotation="90"/>
      <protection/>
    </xf>
    <xf numFmtId="1" fontId="3" fillId="0" borderId="11" xfId="17" applyNumberFormat="1" applyFont="1" applyBorder="1" applyAlignment="1">
      <alignment textRotation="90"/>
      <protection/>
    </xf>
    <xf numFmtId="0" fontId="5" fillId="0" borderId="22" xfId="17" applyBorder="1">
      <alignment/>
      <protection/>
    </xf>
    <xf numFmtId="0" fontId="5" fillId="0" borderId="0" xfId="17">
      <alignment/>
      <protection/>
    </xf>
    <xf numFmtId="2" fontId="5" fillId="0" borderId="22" xfId="17" applyNumberFormat="1" applyBorder="1">
      <alignment/>
      <protection/>
    </xf>
    <xf numFmtId="199" fontId="5" fillId="0" borderId="0" xfId="17" applyNumberFormat="1">
      <alignment/>
      <protection/>
    </xf>
    <xf numFmtId="2" fontId="5" fillId="0" borderId="0" xfId="17" applyNumberFormat="1">
      <alignment/>
      <protection/>
    </xf>
    <xf numFmtId="1" fontId="5" fillId="0" borderId="0" xfId="17" applyNumberFormat="1">
      <alignment/>
      <protection/>
    </xf>
    <xf numFmtId="0" fontId="5" fillId="0" borderId="0" xfId="17" applyBorder="1">
      <alignment/>
      <protection/>
    </xf>
    <xf numFmtId="0" fontId="3" fillId="6" borderId="22" xfId="17" applyFont="1" applyFill="1" applyBorder="1">
      <alignment/>
      <protection/>
    </xf>
    <xf numFmtId="0" fontId="8" fillId="0" borderId="22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textRotation="90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textRotation="90"/>
    </xf>
    <xf numFmtId="2" fontId="12" fillId="0" borderId="0" xfId="0" applyNumberFormat="1" applyFont="1" applyBorder="1" applyAlignment="1">
      <alignment horizontal="right"/>
    </xf>
    <xf numFmtId="0" fontId="12" fillId="0" borderId="22" xfId="0" applyFont="1" applyBorder="1" applyAlignment="1">
      <alignment/>
    </xf>
    <xf numFmtId="14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textRotation="90"/>
    </xf>
    <xf numFmtId="0" fontId="12" fillId="0" borderId="0" xfId="0" applyFont="1" applyBorder="1" applyAlignment="1">
      <alignment/>
    </xf>
    <xf numFmtId="2" fontId="12" fillId="0" borderId="0" xfId="0" applyNumberFormat="1" applyFont="1" applyAlignment="1">
      <alignment/>
    </xf>
    <xf numFmtId="199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2" fontId="16" fillId="0" borderId="0" xfId="0" applyNumberFormat="1" applyFont="1" applyAlignment="1">
      <alignment/>
    </xf>
    <xf numFmtId="201" fontId="12" fillId="0" borderId="0" xfId="0" applyNumberFormat="1" applyFont="1" applyAlignment="1">
      <alignment horizontal="left"/>
    </xf>
    <xf numFmtId="0" fontId="12" fillId="0" borderId="0" xfId="17" applyFont="1">
      <alignment/>
      <protection/>
    </xf>
    <xf numFmtId="198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202" fontId="14" fillId="0" borderId="0" xfId="0" applyNumberFormat="1" applyFont="1" applyAlignment="1">
      <alignment horizontal="left"/>
    </xf>
    <xf numFmtId="199" fontId="12" fillId="0" borderId="0" xfId="0" applyNumberFormat="1" applyFont="1" applyFill="1" applyBorder="1" applyAlignment="1" applyProtection="1">
      <alignment horizontal="center"/>
      <protection/>
    </xf>
    <xf numFmtId="202" fontId="12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2" fillId="0" borderId="22" xfId="17" applyFont="1" applyBorder="1">
      <alignment/>
      <protection/>
    </xf>
    <xf numFmtId="14" fontId="12" fillId="0" borderId="0" xfId="17" applyNumberFormat="1" applyFont="1">
      <alignment/>
      <protection/>
    </xf>
    <xf numFmtId="0" fontId="12" fillId="0" borderId="0" xfId="0" applyFont="1" applyAlignment="1">
      <alignment/>
    </xf>
    <xf numFmtId="0" fontId="12" fillId="0" borderId="22" xfId="0" applyFont="1" applyBorder="1" applyAlignment="1">
      <alignment horizontal="left"/>
    </xf>
    <xf numFmtId="0" fontId="12" fillId="0" borderId="0" xfId="17" applyFont="1" applyBorder="1">
      <alignment/>
      <protection/>
    </xf>
    <xf numFmtId="2" fontId="12" fillId="0" borderId="22" xfId="17" applyNumberFormat="1" applyFont="1" applyBorder="1">
      <alignment/>
      <protection/>
    </xf>
    <xf numFmtId="199" fontId="12" fillId="0" borderId="0" xfId="17" applyNumberFormat="1" applyFont="1">
      <alignment/>
      <protection/>
    </xf>
    <xf numFmtId="2" fontId="12" fillId="0" borderId="0" xfId="17" applyNumberFormat="1" applyFont="1">
      <alignment/>
      <protection/>
    </xf>
    <xf numFmtId="1" fontId="12" fillId="0" borderId="0" xfId="17" applyNumberFormat="1" applyFont="1">
      <alignment/>
      <protection/>
    </xf>
    <xf numFmtId="2" fontId="12" fillId="0" borderId="0" xfId="17" applyNumberFormat="1" applyFont="1" applyBorder="1">
      <alignment/>
      <protection/>
    </xf>
    <xf numFmtId="0" fontId="12" fillId="0" borderId="13" xfId="0" applyFont="1" applyBorder="1" applyAlignment="1">
      <alignment/>
    </xf>
    <xf numFmtId="14" fontId="12" fillId="0" borderId="13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199" fontId="12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Normal_Mg-MARG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S2" sqref="S2"/>
    </sheetView>
  </sheetViews>
  <sheetFormatPr defaultColWidth="11.19921875" defaultRowHeight="14.25"/>
  <cols>
    <col min="1" max="1" width="8.3984375" style="29" bestFit="1" customWidth="1"/>
    <col min="2" max="5" width="2.59765625" style="29" bestFit="1" customWidth="1"/>
    <col min="6" max="9" width="2.59765625" style="29" customWidth="1"/>
    <col min="10" max="10" width="3.09765625" style="29" customWidth="1"/>
    <col min="11" max="11" width="2.59765625" style="29" bestFit="1" customWidth="1"/>
    <col min="12" max="12" width="3.296875" style="29" customWidth="1"/>
    <col min="13" max="14" width="2.59765625" style="29" bestFit="1" customWidth="1"/>
    <col min="15" max="15" width="2.59765625" style="39" customWidth="1"/>
    <col min="16" max="16" width="2.59765625" style="29" customWidth="1"/>
    <col min="17" max="16384" width="8.69921875" style="29" customWidth="1"/>
  </cols>
  <sheetData>
    <row r="1" spans="1:16" ht="12.75">
      <c r="A1" s="20" t="s">
        <v>0</v>
      </c>
      <c r="B1" s="21"/>
      <c r="C1" s="21"/>
      <c r="D1" s="21"/>
      <c r="E1" s="21"/>
      <c r="F1" s="22"/>
      <c r="G1" s="23"/>
      <c r="H1" s="23"/>
      <c r="I1" s="24" t="s">
        <v>71</v>
      </c>
      <c r="J1" s="24"/>
      <c r="K1" s="25"/>
      <c r="L1" s="26" t="s">
        <v>1</v>
      </c>
      <c r="M1" s="26"/>
      <c r="N1" s="27"/>
      <c r="O1" s="27"/>
      <c r="P1" s="28"/>
    </row>
    <row r="2" spans="1:16" s="38" customFormat="1" ht="258" customHeight="1" thickBot="1">
      <c r="A2" s="31" t="s">
        <v>2</v>
      </c>
      <c r="B2" s="32" t="s">
        <v>3</v>
      </c>
      <c r="C2" s="32" t="s">
        <v>76</v>
      </c>
      <c r="D2" s="32" t="s">
        <v>78</v>
      </c>
      <c r="E2" s="32" t="s">
        <v>77</v>
      </c>
      <c r="F2" s="33" t="s">
        <v>4</v>
      </c>
      <c r="G2" s="32" t="s">
        <v>65</v>
      </c>
      <c r="H2" s="33" t="s">
        <v>64</v>
      </c>
      <c r="I2" s="34" t="s">
        <v>79</v>
      </c>
      <c r="J2" s="34" t="s">
        <v>5</v>
      </c>
      <c r="K2" s="35" t="s">
        <v>80</v>
      </c>
      <c r="L2" s="34" t="s">
        <v>7</v>
      </c>
      <c r="M2" s="34" t="s">
        <v>8</v>
      </c>
      <c r="N2" s="34" t="s">
        <v>10</v>
      </c>
      <c r="O2" s="36" t="s">
        <v>67</v>
      </c>
      <c r="P2" s="37" t="s">
        <v>66</v>
      </c>
    </row>
    <row r="7" ht="12.75">
      <c r="A7" s="4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"/>
  <sheetViews>
    <sheetView workbookViewId="0" topLeftCell="A1">
      <selection activeCell="V2" sqref="V2"/>
    </sheetView>
  </sheetViews>
  <sheetFormatPr defaultColWidth="11.19921875" defaultRowHeight="14.25"/>
  <cols>
    <col min="1" max="1" width="8.3984375" style="29" bestFit="1" customWidth="1"/>
    <col min="2" max="5" width="2.59765625" style="29" bestFit="1" customWidth="1"/>
    <col min="6" max="9" width="2.59765625" style="29" customWidth="1"/>
    <col min="10" max="10" width="3.09765625" style="29" customWidth="1"/>
    <col min="11" max="11" width="2.59765625" style="29" bestFit="1" customWidth="1"/>
    <col min="12" max="12" width="3.296875" style="29" customWidth="1"/>
    <col min="13" max="14" width="2.59765625" style="29" bestFit="1" customWidth="1"/>
    <col min="15" max="15" width="2.59765625" style="39" customWidth="1"/>
    <col min="16" max="16" width="2.59765625" style="29" customWidth="1"/>
    <col min="17" max="20" width="3.09765625" style="29" customWidth="1"/>
    <col min="21" max="37" width="2.59765625" style="29" customWidth="1"/>
    <col min="38" max="38" width="17.3984375" style="29" customWidth="1"/>
    <col min="39" max="16384" width="8.69921875" style="29" customWidth="1"/>
  </cols>
  <sheetData>
    <row r="1" spans="1:38" ht="12.75">
      <c r="A1" s="20" t="s">
        <v>0</v>
      </c>
      <c r="B1" s="21"/>
      <c r="C1" s="21"/>
      <c r="D1" s="21"/>
      <c r="E1" s="21"/>
      <c r="F1" s="22"/>
      <c r="G1" s="23"/>
      <c r="H1" s="23"/>
      <c r="I1" s="24" t="s">
        <v>71</v>
      </c>
      <c r="J1" s="24"/>
      <c r="K1" s="25"/>
      <c r="L1" s="26" t="s">
        <v>1</v>
      </c>
      <c r="M1" s="26"/>
      <c r="N1" s="27"/>
      <c r="O1" s="27"/>
      <c r="P1" s="28"/>
      <c r="Q1" s="29" t="s">
        <v>48</v>
      </c>
      <c r="T1" s="41"/>
      <c r="U1" s="30" t="s">
        <v>70</v>
      </c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44"/>
      <c r="AL1" s="56" t="s">
        <v>96</v>
      </c>
    </row>
    <row r="2" spans="1:38" s="38" customFormat="1" ht="279.75" thickBot="1">
      <c r="A2" s="31" t="s">
        <v>2</v>
      </c>
      <c r="B2" s="32" t="s">
        <v>3</v>
      </c>
      <c r="C2" s="32" t="s">
        <v>76</v>
      </c>
      <c r="D2" s="32" t="s">
        <v>78</v>
      </c>
      <c r="E2" s="32" t="s">
        <v>77</v>
      </c>
      <c r="F2" s="33" t="s">
        <v>4</v>
      </c>
      <c r="G2" s="32" t="s">
        <v>65</v>
      </c>
      <c r="H2" s="33" t="s">
        <v>64</v>
      </c>
      <c r="I2" s="34" t="s">
        <v>79</v>
      </c>
      <c r="J2" s="34" t="s">
        <v>5</v>
      </c>
      <c r="K2" s="35" t="s">
        <v>80</v>
      </c>
      <c r="L2" s="34" t="s">
        <v>7</v>
      </c>
      <c r="M2" s="34" t="s">
        <v>8</v>
      </c>
      <c r="N2" s="34" t="s">
        <v>10</v>
      </c>
      <c r="O2" s="36" t="s">
        <v>67</v>
      </c>
      <c r="P2" s="37" t="s">
        <v>66</v>
      </c>
      <c r="Q2" s="42" t="s">
        <v>45</v>
      </c>
      <c r="R2" s="43" t="s">
        <v>46</v>
      </c>
      <c r="S2" s="43" t="s">
        <v>47</v>
      </c>
      <c r="T2" s="37"/>
      <c r="U2" s="42" t="s">
        <v>75</v>
      </c>
      <c r="V2" s="43" t="s">
        <v>89</v>
      </c>
      <c r="W2" s="43" t="s">
        <v>81</v>
      </c>
      <c r="X2" s="32" t="s">
        <v>52</v>
      </c>
      <c r="Y2" s="43" t="s">
        <v>82</v>
      </c>
      <c r="Z2" s="32" t="s">
        <v>51</v>
      </c>
      <c r="AA2" s="32" t="s">
        <v>54</v>
      </c>
      <c r="AB2" s="32" t="s">
        <v>55</v>
      </c>
      <c r="AC2" s="32" t="s">
        <v>83</v>
      </c>
      <c r="AD2" s="32" t="s">
        <v>56</v>
      </c>
      <c r="AE2" s="32" t="s">
        <v>84</v>
      </c>
      <c r="AF2" s="32" t="s">
        <v>57</v>
      </c>
      <c r="AG2" s="32" t="s">
        <v>58</v>
      </c>
      <c r="AH2" s="32" t="s">
        <v>59</v>
      </c>
      <c r="AI2" s="43" t="s">
        <v>63</v>
      </c>
      <c r="AJ2" s="43" t="s">
        <v>68</v>
      </c>
      <c r="AK2" s="37" t="s">
        <v>69</v>
      </c>
      <c r="AL2" s="55"/>
    </row>
    <row r="7" ht="12.75">
      <c r="A7" s="4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7"/>
  <sheetViews>
    <sheetView workbookViewId="0" topLeftCell="A1">
      <selection activeCell="V5" sqref="V5"/>
    </sheetView>
  </sheetViews>
  <sheetFormatPr defaultColWidth="11.19921875" defaultRowHeight="14.25"/>
  <cols>
    <col min="1" max="1" width="8.3984375" style="29" bestFit="1" customWidth="1"/>
    <col min="2" max="5" width="2.59765625" style="29" bestFit="1" customWidth="1"/>
    <col min="6" max="9" width="2.59765625" style="29" customWidth="1"/>
    <col min="10" max="10" width="3.09765625" style="29" customWidth="1"/>
    <col min="11" max="11" width="2.59765625" style="29" bestFit="1" customWidth="1"/>
    <col min="12" max="12" width="3.296875" style="29" customWidth="1"/>
    <col min="13" max="14" width="2.59765625" style="29" bestFit="1" customWidth="1"/>
    <col min="15" max="15" width="2.59765625" style="39" customWidth="1"/>
    <col min="16" max="16" width="2.59765625" style="29" customWidth="1"/>
    <col min="17" max="20" width="3.09765625" style="29" customWidth="1"/>
    <col min="21" max="37" width="2.59765625" style="29" customWidth="1"/>
    <col min="38" max="38" width="17.3984375" style="29" customWidth="1"/>
    <col min="39" max="16384" width="8.69921875" style="29" customWidth="1"/>
  </cols>
  <sheetData>
    <row r="1" spans="1:38" ht="12.75">
      <c r="A1" s="20" t="s">
        <v>0</v>
      </c>
      <c r="B1" s="21"/>
      <c r="C1" s="21"/>
      <c r="D1" s="21"/>
      <c r="E1" s="21"/>
      <c r="F1" s="22"/>
      <c r="G1" s="23"/>
      <c r="H1" s="23"/>
      <c r="I1" s="24" t="s">
        <v>71</v>
      </c>
      <c r="J1" s="24"/>
      <c r="K1" s="25"/>
      <c r="L1" s="26" t="s">
        <v>1</v>
      </c>
      <c r="M1" s="26"/>
      <c r="N1" s="27"/>
      <c r="O1" s="27"/>
      <c r="P1" s="28"/>
      <c r="Q1" s="29" t="s">
        <v>60</v>
      </c>
      <c r="T1" s="41"/>
      <c r="U1" s="30" t="s">
        <v>70</v>
      </c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44"/>
      <c r="AL1" s="56" t="s">
        <v>96</v>
      </c>
    </row>
    <row r="2" spans="1:38" s="38" customFormat="1" ht="279.75" thickBot="1">
      <c r="A2" s="31" t="s">
        <v>2</v>
      </c>
      <c r="B2" s="32" t="s">
        <v>3</v>
      </c>
      <c r="C2" s="32" t="s">
        <v>76</v>
      </c>
      <c r="D2" s="32" t="s">
        <v>78</v>
      </c>
      <c r="E2" s="32" t="s">
        <v>77</v>
      </c>
      <c r="F2" s="33" t="s">
        <v>4</v>
      </c>
      <c r="G2" s="32" t="s">
        <v>65</v>
      </c>
      <c r="H2" s="33" t="s">
        <v>64</v>
      </c>
      <c r="I2" s="34" t="s">
        <v>79</v>
      </c>
      <c r="J2" s="34" t="s">
        <v>5</v>
      </c>
      <c r="K2" s="35" t="s">
        <v>80</v>
      </c>
      <c r="L2" s="34" t="s">
        <v>7</v>
      </c>
      <c r="M2" s="34" t="s">
        <v>8</v>
      </c>
      <c r="N2" s="34" t="s">
        <v>10</v>
      </c>
      <c r="O2" s="36" t="s">
        <v>67</v>
      </c>
      <c r="P2" s="37" t="s">
        <v>66</v>
      </c>
      <c r="Q2" s="42" t="s">
        <v>45</v>
      </c>
      <c r="R2" s="43" t="s">
        <v>46</v>
      </c>
      <c r="S2" s="43" t="s">
        <v>47</v>
      </c>
      <c r="T2" s="37"/>
      <c r="U2" s="43" t="s">
        <v>75</v>
      </c>
      <c r="V2" s="43" t="s">
        <v>89</v>
      </c>
      <c r="W2" s="43" t="s">
        <v>81</v>
      </c>
      <c r="X2" s="32" t="s">
        <v>52</v>
      </c>
      <c r="Y2" s="43" t="s">
        <v>82</v>
      </c>
      <c r="Z2" s="32" t="s">
        <v>51</v>
      </c>
      <c r="AA2" s="32" t="s">
        <v>54</v>
      </c>
      <c r="AB2" s="32" t="s">
        <v>55</v>
      </c>
      <c r="AC2" s="32" t="s">
        <v>83</v>
      </c>
      <c r="AD2" s="32" t="s">
        <v>56</v>
      </c>
      <c r="AE2" s="32" t="s">
        <v>84</v>
      </c>
      <c r="AF2" s="32" t="s">
        <v>57</v>
      </c>
      <c r="AG2" s="32" t="s">
        <v>58</v>
      </c>
      <c r="AH2" s="32" t="s">
        <v>59</v>
      </c>
      <c r="AI2" s="43" t="s">
        <v>63</v>
      </c>
      <c r="AJ2" s="43" t="s">
        <v>68</v>
      </c>
      <c r="AK2" s="37" t="s">
        <v>69</v>
      </c>
      <c r="AL2" s="55"/>
    </row>
    <row r="7" ht="12.75">
      <c r="A7" s="4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92"/>
  <sheetViews>
    <sheetView workbookViewId="0" topLeftCell="Q1">
      <selection activeCell="AC13" sqref="AC13"/>
    </sheetView>
  </sheetViews>
  <sheetFormatPr defaultColWidth="11.19921875" defaultRowHeight="14.25"/>
  <cols>
    <col min="1" max="1" width="11.3984375" style="10" customWidth="1"/>
    <col min="2" max="2" width="5.59765625" style="10" customWidth="1"/>
    <col min="3" max="3" width="4.3984375" style="62" customWidth="1"/>
    <col min="4" max="4" width="5" style="62" customWidth="1"/>
    <col min="5" max="5" width="4.8984375" style="63" customWidth="1"/>
    <col min="6" max="6" width="13.59765625" style="10" customWidth="1"/>
    <col min="7" max="7" width="4.09765625" style="62" customWidth="1"/>
    <col min="8" max="8" width="4.69921875" style="10" customWidth="1"/>
    <col min="9" max="9" width="2.59765625" style="10" customWidth="1"/>
    <col min="10" max="10" width="3.09765625" style="63" customWidth="1"/>
    <col min="11" max="11" width="2.59765625" style="10" bestFit="1" customWidth="1"/>
    <col min="12" max="12" width="3.296875" style="10" customWidth="1"/>
    <col min="13" max="13" width="2.59765625" style="10" bestFit="1" customWidth="1"/>
    <col min="14" max="14" width="22.8984375" style="10" customWidth="1"/>
    <col min="15" max="15" width="2.59765625" style="19" customWidth="1"/>
    <col min="16" max="16" width="6.69921875" style="10" customWidth="1"/>
    <col min="17" max="17" width="4.3984375" style="10" customWidth="1"/>
    <col min="18" max="18" width="4.09765625" style="10" customWidth="1"/>
    <col min="19" max="19" width="4.59765625" style="61" customWidth="1"/>
    <col min="20" max="20" width="5.3984375" style="62" customWidth="1"/>
    <col min="21" max="21" width="5.3984375" style="10" customWidth="1"/>
    <col min="22" max="22" width="4.3984375" style="10" customWidth="1"/>
    <col min="23" max="23" width="4.8984375" style="62" customWidth="1"/>
    <col min="24" max="24" width="4.8984375" style="10" customWidth="1"/>
    <col min="25" max="25" width="4.69921875" style="10" customWidth="1"/>
    <col min="26" max="27" width="3.8984375" style="10" customWidth="1"/>
    <col min="28" max="28" width="4.59765625" style="10" customWidth="1"/>
    <col min="29" max="29" width="4.3984375" style="10" customWidth="1"/>
    <col min="30" max="30" width="5.59765625" style="10" customWidth="1"/>
    <col min="31" max="31" width="5" style="10" customWidth="1"/>
    <col min="32" max="32" width="3.69921875" style="10" customWidth="1"/>
    <col min="33" max="33" width="4" style="10" customWidth="1"/>
    <col min="34" max="34" width="3.8984375" style="61" customWidth="1"/>
    <col min="35" max="35" width="4" style="10" customWidth="1"/>
    <col min="36" max="36" width="4.296875" style="10" customWidth="1"/>
    <col min="37" max="37" width="6.09765625" style="10" customWidth="1"/>
    <col min="38" max="38" width="5.09765625" style="10" customWidth="1"/>
    <col min="39" max="39" width="4.3984375" style="10" customWidth="1"/>
    <col min="40" max="41" width="4.296875" style="10" customWidth="1"/>
    <col min="42" max="42" width="4.09765625" style="10" customWidth="1"/>
    <col min="43" max="43" width="5.59765625" style="10" customWidth="1"/>
    <col min="44" max="44" width="5.3984375" style="10" customWidth="1"/>
    <col min="45" max="45" width="3.8984375" style="10" customWidth="1"/>
    <col min="46" max="46" width="5.59765625" style="10" customWidth="1"/>
    <col min="47" max="47" width="4.296875" style="61" customWidth="1"/>
    <col min="48" max="48" width="4" style="61" customWidth="1"/>
    <col min="49" max="49" width="4.296875" style="61" customWidth="1"/>
    <col min="50" max="50" width="4.296875" style="10" customWidth="1"/>
    <col min="51" max="51" width="3.69921875" style="61" customWidth="1"/>
    <col min="52" max="52" width="3.59765625" style="61" customWidth="1"/>
    <col min="53" max="53" width="4.09765625" style="61" customWidth="1"/>
    <col min="54" max="54" width="3.8984375" style="61" customWidth="1"/>
    <col min="55" max="55" width="3.69921875" style="61" customWidth="1"/>
    <col min="56" max="56" width="4.09765625" style="61" customWidth="1"/>
    <col min="57" max="57" width="4.8984375" style="61" customWidth="1"/>
    <col min="58" max="58" width="3.69921875" style="61" customWidth="1"/>
    <col min="59" max="61" width="3.8984375" style="61" customWidth="1"/>
    <col min="62" max="62" width="4.3984375" style="10" customWidth="1"/>
    <col min="63" max="63" width="3.69921875" style="10" customWidth="1"/>
    <col min="64" max="64" width="4.09765625" style="63" customWidth="1"/>
    <col min="65" max="65" width="2.09765625" style="63" customWidth="1"/>
    <col min="66" max="66" width="2.09765625" style="10" customWidth="1"/>
    <col min="67" max="80" width="2.59765625" style="10" customWidth="1"/>
    <col min="81" max="81" width="17.3984375" style="29" customWidth="1"/>
    <col min="82" max="16384" width="8.69921875" style="10" customWidth="1"/>
  </cols>
  <sheetData>
    <row r="1" spans="1:81" ht="12.75">
      <c r="A1" s="1" t="s">
        <v>0</v>
      </c>
      <c r="B1" s="2"/>
      <c r="C1" s="57"/>
      <c r="D1" s="57"/>
      <c r="E1" s="58"/>
      <c r="F1" s="3"/>
      <c r="G1" s="59"/>
      <c r="H1" s="4"/>
      <c r="I1" s="5" t="s">
        <v>71</v>
      </c>
      <c r="J1" s="60"/>
      <c r="K1" s="6"/>
      <c r="L1" s="7" t="s">
        <v>1</v>
      </c>
      <c r="M1" s="7"/>
      <c r="N1" s="8"/>
      <c r="O1" s="8"/>
      <c r="P1" s="9"/>
      <c r="Q1" s="10" t="s">
        <v>15</v>
      </c>
      <c r="BN1" s="49"/>
      <c r="BO1" s="11" t="s">
        <v>70</v>
      </c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48"/>
      <c r="CC1" s="56" t="s">
        <v>96</v>
      </c>
    </row>
    <row r="2" spans="1:81" s="17" customFormat="1" ht="200.25" thickBot="1">
      <c r="A2" s="12" t="s">
        <v>2</v>
      </c>
      <c r="B2" s="13" t="s">
        <v>3</v>
      </c>
      <c r="C2" s="64" t="s">
        <v>76</v>
      </c>
      <c r="D2" s="64" t="s">
        <v>78</v>
      </c>
      <c r="E2" s="65" t="s">
        <v>77</v>
      </c>
      <c r="F2" s="14" t="s">
        <v>4</v>
      </c>
      <c r="G2" s="64" t="s">
        <v>65</v>
      </c>
      <c r="H2" s="14" t="s">
        <v>64</v>
      </c>
      <c r="I2" s="15" t="s">
        <v>79</v>
      </c>
      <c r="J2" s="66" t="s">
        <v>5</v>
      </c>
      <c r="K2" s="16" t="s">
        <v>80</v>
      </c>
      <c r="L2" s="15" t="s">
        <v>7</v>
      </c>
      <c r="M2" s="15" t="s">
        <v>8</v>
      </c>
      <c r="N2" s="15" t="s">
        <v>10</v>
      </c>
      <c r="O2" s="17" t="s">
        <v>67</v>
      </c>
      <c r="P2" s="18" t="s">
        <v>66</v>
      </c>
      <c r="Q2" s="45" t="s">
        <v>16</v>
      </c>
      <c r="R2" s="46" t="s">
        <v>17</v>
      </c>
      <c r="S2" s="67" t="s">
        <v>97</v>
      </c>
      <c r="T2" s="68" t="s">
        <v>98</v>
      </c>
      <c r="U2" s="46" t="s">
        <v>18</v>
      </c>
      <c r="V2" s="46" t="s">
        <v>99</v>
      </c>
      <c r="W2" s="68" t="s">
        <v>100</v>
      </c>
      <c r="X2" s="46" t="s">
        <v>101</v>
      </c>
      <c r="Y2" s="46" t="s">
        <v>19</v>
      </c>
      <c r="Z2" s="46" t="s">
        <v>20</v>
      </c>
      <c r="AA2" s="46" t="s">
        <v>102</v>
      </c>
      <c r="AB2" s="46" t="s">
        <v>103</v>
      </c>
      <c r="AC2" s="46" t="s">
        <v>104</v>
      </c>
      <c r="AD2" s="46" t="s">
        <v>21</v>
      </c>
      <c r="AE2" s="46" t="s">
        <v>22</v>
      </c>
      <c r="AF2" s="46" t="s">
        <v>105</v>
      </c>
      <c r="AG2" s="46" t="s">
        <v>106</v>
      </c>
      <c r="AH2" s="67" t="s">
        <v>107</v>
      </c>
      <c r="AI2" s="46" t="s">
        <v>108</v>
      </c>
      <c r="AJ2" s="46" t="s">
        <v>109</v>
      </c>
      <c r="AK2" s="46" t="s">
        <v>110</v>
      </c>
      <c r="AL2" s="46" t="s">
        <v>111</v>
      </c>
      <c r="AM2" s="46" t="s">
        <v>112</v>
      </c>
      <c r="AN2" s="46" t="s">
        <v>23</v>
      </c>
      <c r="AO2" s="46" t="s">
        <v>113</v>
      </c>
      <c r="AP2" s="46" t="s">
        <v>24</v>
      </c>
      <c r="AQ2" s="46" t="s">
        <v>25</v>
      </c>
      <c r="AR2" s="46" t="s">
        <v>114</v>
      </c>
      <c r="AS2" s="46" t="s">
        <v>115</v>
      </c>
      <c r="AT2" s="46" t="s">
        <v>116</v>
      </c>
      <c r="AU2" s="67" t="s">
        <v>26</v>
      </c>
      <c r="AV2" s="67" t="s">
        <v>27</v>
      </c>
      <c r="AW2" s="67" t="s">
        <v>28</v>
      </c>
      <c r="AX2" s="46" t="s">
        <v>29</v>
      </c>
      <c r="AY2" s="67" t="s">
        <v>117</v>
      </c>
      <c r="AZ2" s="67" t="s">
        <v>30</v>
      </c>
      <c r="BA2" s="67" t="s">
        <v>31</v>
      </c>
      <c r="BB2" s="67" t="s">
        <v>118</v>
      </c>
      <c r="BC2" s="67" t="s">
        <v>119</v>
      </c>
      <c r="BD2" s="67" t="s">
        <v>32</v>
      </c>
      <c r="BE2" s="67" t="s">
        <v>33</v>
      </c>
      <c r="BF2" s="67" t="s">
        <v>34</v>
      </c>
      <c r="BG2" s="67" t="s">
        <v>120</v>
      </c>
      <c r="BH2" s="67" t="s">
        <v>121</v>
      </c>
      <c r="BI2" s="67" t="s">
        <v>35</v>
      </c>
      <c r="BJ2" s="46" t="s">
        <v>11</v>
      </c>
      <c r="BK2" s="46" t="s">
        <v>12</v>
      </c>
      <c r="BL2" s="69" t="s">
        <v>13</v>
      </c>
      <c r="BM2" s="69" t="s">
        <v>14</v>
      </c>
      <c r="BN2" s="50"/>
      <c r="BO2" s="46" t="s">
        <v>75</v>
      </c>
      <c r="BP2" s="46" t="s">
        <v>89</v>
      </c>
      <c r="BQ2" s="47" t="s">
        <v>85</v>
      </c>
      <c r="BR2" s="13" t="s">
        <v>51</v>
      </c>
      <c r="BS2" s="47" t="s">
        <v>81</v>
      </c>
      <c r="BT2" s="13" t="s">
        <v>52</v>
      </c>
      <c r="BU2" s="47" t="s">
        <v>86</v>
      </c>
      <c r="BV2" s="13" t="s">
        <v>53</v>
      </c>
      <c r="BW2" s="13" t="s">
        <v>87</v>
      </c>
      <c r="BX2" s="13" t="s">
        <v>88</v>
      </c>
      <c r="BY2" s="47" t="s">
        <v>63</v>
      </c>
      <c r="BZ2" s="47" t="s">
        <v>68</v>
      </c>
      <c r="CA2" s="47" t="s">
        <v>69</v>
      </c>
      <c r="CB2" s="18" t="s">
        <v>72</v>
      </c>
      <c r="CC2" s="55"/>
    </row>
    <row r="3" s="70" customFormat="1" ht="12"/>
    <row r="4" s="70" customFormat="1" ht="12"/>
    <row r="5" s="70" customFormat="1" ht="12"/>
    <row r="6" s="70" customFormat="1" ht="12"/>
    <row r="7" s="70" customFormat="1" ht="12">
      <c r="AC7" s="70" t="s">
        <v>122</v>
      </c>
    </row>
    <row r="8" s="70" customFormat="1" ht="12"/>
    <row r="9" s="71" customFormat="1" ht="12"/>
    <row r="10" s="71" customFormat="1" ht="12">
      <c r="M10" s="71" t="s">
        <v>122</v>
      </c>
    </row>
    <row r="11" s="71" customFormat="1" ht="12"/>
    <row r="12" s="71" customFormat="1" ht="12"/>
    <row r="13" s="71" customFormat="1" ht="12"/>
    <row r="14" s="71" customFormat="1" ht="12"/>
    <row r="15" s="72" customFormat="1" ht="12"/>
    <row r="16" s="72" customFormat="1" ht="12"/>
    <row r="17" s="72" customFormat="1" ht="12"/>
    <row r="18" s="72" customFormat="1" ht="12"/>
    <row r="19" s="72" customFormat="1" ht="12"/>
    <row r="20" s="72" customFormat="1" ht="12"/>
    <row r="21" s="72" customFormat="1" ht="12"/>
    <row r="22" s="72" customFormat="1" ht="12"/>
    <row r="23" s="72" customFormat="1" ht="12"/>
    <row r="24" s="72" customFormat="1" ht="12"/>
    <row r="25" s="72" customFormat="1" ht="12"/>
    <row r="26" s="72" customFormat="1" ht="12"/>
    <row r="27" s="73" customFormat="1" ht="12"/>
    <row r="28" s="73" customFormat="1" ht="12"/>
    <row r="29" s="73" customFormat="1" ht="12"/>
    <row r="30" s="73" customFormat="1" ht="12"/>
    <row r="31" s="73" customFormat="1" ht="12"/>
    <row r="32" s="73" customFormat="1" ht="12"/>
    <row r="33" s="73" customFormat="1" ht="12"/>
    <row r="34" s="73" customFormat="1" ht="12"/>
    <row r="35" s="73" customFormat="1" ht="12"/>
    <row r="36" s="73" customFormat="1" ht="12"/>
    <row r="37" s="73" customFormat="1" ht="12"/>
    <row r="38" s="73" customFormat="1" ht="12"/>
    <row r="39" s="73" customFormat="1" ht="12"/>
    <row r="40" s="73" customFormat="1" ht="12"/>
    <row r="41" s="73" customFormat="1" ht="12"/>
    <row r="42" s="73" customFormat="1" ht="12"/>
    <row r="43" s="73" customFormat="1" ht="12"/>
    <row r="44" s="73" customFormat="1" ht="12"/>
    <row r="45" s="73" customFormat="1" ht="12"/>
    <row r="46" s="73" customFormat="1" ht="12"/>
    <row r="47" s="73" customFormat="1" ht="12"/>
    <row r="48" s="73" customFormat="1" ht="12"/>
    <row r="49" s="73" customFormat="1" ht="12"/>
    <row r="50" s="73" customFormat="1" ht="12"/>
    <row r="51" s="73" customFormat="1" ht="12"/>
    <row r="52" s="73" customFormat="1" ht="12"/>
    <row r="53" s="73" customFormat="1" ht="12"/>
    <row r="54" s="73" customFormat="1" ht="12"/>
    <row r="55" s="73" customFormat="1" ht="12"/>
    <row r="56" s="73" customFormat="1" ht="12"/>
    <row r="57" s="73" customFormat="1" ht="12"/>
    <row r="58" s="73" customFormat="1" ht="12"/>
    <row r="59" s="73" customFormat="1" ht="12"/>
    <row r="60" s="73" customFormat="1" ht="12"/>
    <row r="61" s="73" customFormat="1" ht="12"/>
    <row r="62" s="73" customFormat="1" ht="12"/>
    <row r="63" s="73" customFormat="1" ht="12"/>
    <row r="64" s="73" customFormat="1" ht="12"/>
    <row r="65" s="73" customFormat="1" ht="12"/>
    <row r="66" s="73" customFormat="1" ht="12"/>
    <row r="67" s="73" customFormat="1" ht="12"/>
    <row r="68" s="73" customFormat="1" ht="12"/>
    <row r="69" spans="3:65" s="73" customFormat="1" ht="12">
      <c r="C69" s="72"/>
      <c r="D69" s="72"/>
      <c r="E69" s="74"/>
      <c r="G69" s="72"/>
      <c r="J69" s="74"/>
      <c r="O69" s="75"/>
      <c r="Q69" s="72"/>
      <c r="R69" s="72"/>
      <c r="S69" s="71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1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1"/>
      <c r="AV69" s="71"/>
      <c r="AW69" s="71"/>
      <c r="AX69" s="72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2"/>
      <c r="BK69" s="72"/>
      <c r="BL69" s="74"/>
      <c r="BM69" s="74"/>
    </row>
    <row r="70" spans="3:65" s="73" customFormat="1" ht="12">
      <c r="C70" s="72"/>
      <c r="D70" s="72"/>
      <c r="E70" s="74"/>
      <c r="G70" s="72"/>
      <c r="J70" s="74"/>
      <c r="O70" s="75"/>
      <c r="Q70" s="72"/>
      <c r="R70" s="72"/>
      <c r="S70" s="71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1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1"/>
      <c r="AV70" s="71"/>
      <c r="AW70" s="71"/>
      <c r="AX70" s="72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2"/>
      <c r="BK70" s="72"/>
      <c r="BL70" s="74"/>
      <c r="BM70" s="74"/>
    </row>
    <row r="71" spans="3:65" s="73" customFormat="1" ht="12">
      <c r="C71" s="72"/>
      <c r="D71" s="72"/>
      <c r="E71" s="74"/>
      <c r="G71" s="72"/>
      <c r="J71" s="74"/>
      <c r="O71" s="75"/>
      <c r="Q71" s="72"/>
      <c r="R71" s="72"/>
      <c r="S71" s="71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1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1"/>
      <c r="AV71" s="71"/>
      <c r="AW71" s="71"/>
      <c r="AX71" s="72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2"/>
      <c r="BK71" s="72"/>
      <c r="BL71" s="74"/>
      <c r="BM71" s="74"/>
    </row>
    <row r="72" spans="3:65" s="73" customFormat="1" ht="12">
      <c r="C72" s="72"/>
      <c r="D72" s="72"/>
      <c r="E72" s="74"/>
      <c r="G72" s="72"/>
      <c r="J72" s="74"/>
      <c r="O72" s="75"/>
      <c r="Q72" s="72"/>
      <c r="R72" s="72"/>
      <c r="S72" s="71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1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1"/>
      <c r="AV72" s="71"/>
      <c r="AW72" s="71"/>
      <c r="AX72" s="72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2"/>
      <c r="BK72" s="72"/>
      <c r="BL72" s="74"/>
      <c r="BM72" s="74"/>
    </row>
    <row r="73" spans="3:65" s="73" customFormat="1" ht="12">
      <c r="C73" s="72"/>
      <c r="D73" s="72"/>
      <c r="E73" s="74"/>
      <c r="G73" s="72"/>
      <c r="J73" s="74"/>
      <c r="O73" s="75"/>
      <c r="Q73" s="72"/>
      <c r="R73" s="72"/>
      <c r="S73" s="71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1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1"/>
      <c r="AV73" s="71"/>
      <c r="AW73" s="71"/>
      <c r="AX73" s="72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2"/>
      <c r="BK73" s="72"/>
      <c r="BL73" s="74"/>
      <c r="BM73" s="74"/>
    </row>
    <row r="74" spans="3:65" s="73" customFormat="1" ht="12">
      <c r="C74" s="72"/>
      <c r="D74" s="72"/>
      <c r="E74" s="74"/>
      <c r="G74" s="72"/>
      <c r="J74" s="74"/>
      <c r="O74" s="75"/>
      <c r="Q74" s="72"/>
      <c r="R74" s="72"/>
      <c r="S74" s="71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1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1"/>
      <c r="AV74" s="71"/>
      <c r="AW74" s="71"/>
      <c r="AX74" s="72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2"/>
      <c r="BK74" s="72"/>
      <c r="BL74" s="74"/>
      <c r="BM74" s="74"/>
    </row>
    <row r="75" spans="3:65" s="73" customFormat="1" ht="12">
      <c r="C75" s="72"/>
      <c r="D75" s="72"/>
      <c r="E75" s="74"/>
      <c r="G75" s="72"/>
      <c r="J75" s="74"/>
      <c r="O75" s="75"/>
      <c r="Q75" s="72"/>
      <c r="R75" s="72"/>
      <c r="S75" s="71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1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1"/>
      <c r="AV75" s="71"/>
      <c r="AW75" s="71"/>
      <c r="AX75" s="72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2"/>
      <c r="BK75" s="72"/>
      <c r="BL75" s="74"/>
      <c r="BM75" s="74"/>
    </row>
    <row r="76" spans="3:65" s="73" customFormat="1" ht="12">
      <c r="C76" s="72"/>
      <c r="D76" s="72"/>
      <c r="E76" s="74"/>
      <c r="G76" s="72"/>
      <c r="J76" s="74"/>
      <c r="O76" s="75"/>
      <c r="Q76" s="72"/>
      <c r="R76" s="72"/>
      <c r="S76" s="71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1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1"/>
      <c r="AV76" s="71"/>
      <c r="AW76" s="71"/>
      <c r="AX76" s="72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2"/>
      <c r="BK76" s="72"/>
      <c r="BL76" s="74"/>
      <c r="BM76" s="74"/>
    </row>
    <row r="77" spans="3:65" s="73" customFormat="1" ht="12">
      <c r="C77" s="72"/>
      <c r="D77" s="72"/>
      <c r="E77" s="74"/>
      <c r="G77" s="72"/>
      <c r="J77" s="74"/>
      <c r="O77" s="75"/>
      <c r="Q77" s="72"/>
      <c r="R77" s="72"/>
      <c r="S77" s="71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1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1"/>
      <c r="AV77" s="71"/>
      <c r="AW77" s="71"/>
      <c r="AX77" s="72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2"/>
      <c r="BK77" s="72"/>
      <c r="BL77" s="74"/>
      <c r="BM77" s="74"/>
    </row>
    <row r="78" spans="3:65" s="73" customFormat="1" ht="12">
      <c r="C78" s="72"/>
      <c r="D78" s="72"/>
      <c r="E78" s="74"/>
      <c r="G78" s="72"/>
      <c r="J78" s="74"/>
      <c r="O78" s="75"/>
      <c r="Q78" s="72"/>
      <c r="R78" s="72"/>
      <c r="S78" s="71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1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1"/>
      <c r="AV78" s="71"/>
      <c r="AW78" s="71"/>
      <c r="AX78" s="72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2"/>
      <c r="BK78" s="72"/>
      <c r="BL78" s="74"/>
      <c r="BM78" s="74"/>
    </row>
    <row r="79" spans="3:65" s="73" customFormat="1" ht="12">
      <c r="C79" s="72"/>
      <c r="D79" s="72"/>
      <c r="E79" s="74"/>
      <c r="G79" s="72"/>
      <c r="J79" s="74"/>
      <c r="O79" s="75"/>
      <c r="Q79" s="72"/>
      <c r="R79" s="72"/>
      <c r="S79" s="71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1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1"/>
      <c r="AV79" s="71"/>
      <c r="AW79" s="71"/>
      <c r="AX79" s="72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2"/>
      <c r="BK79" s="72"/>
      <c r="BL79" s="74"/>
      <c r="BM79" s="74"/>
    </row>
    <row r="80" spans="3:65" s="73" customFormat="1" ht="12">
      <c r="C80" s="72"/>
      <c r="D80" s="72"/>
      <c r="E80" s="74"/>
      <c r="G80" s="72"/>
      <c r="J80" s="74"/>
      <c r="O80" s="75"/>
      <c r="Q80" s="72"/>
      <c r="R80" s="72"/>
      <c r="S80" s="71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1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1"/>
      <c r="AV80" s="71"/>
      <c r="AW80" s="71"/>
      <c r="AX80" s="72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2"/>
      <c r="BK80" s="72"/>
      <c r="BL80" s="74"/>
      <c r="BM80" s="74"/>
    </row>
    <row r="81" spans="3:65" s="73" customFormat="1" ht="12">
      <c r="C81" s="72"/>
      <c r="D81" s="72"/>
      <c r="E81" s="74"/>
      <c r="G81" s="72"/>
      <c r="J81" s="74"/>
      <c r="O81" s="75"/>
      <c r="Q81" s="72"/>
      <c r="R81" s="72"/>
      <c r="S81" s="71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1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1"/>
      <c r="AV81" s="71"/>
      <c r="AW81" s="71"/>
      <c r="AX81" s="72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2"/>
      <c r="BK81" s="72"/>
      <c r="BL81" s="74"/>
      <c r="BM81" s="74"/>
    </row>
    <row r="82" spans="3:65" s="73" customFormat="1" ht="12">
      <c r="C82" s="72"/>
      <c r="D82" s="72"/>
      <c r="E82" s="74"/>
      <c r="G82" s="72"/>
      <c r="J82" s="74"/>
      <c r="O82" s="75"/>
      <c r="Q82" s="72"/>
      <c r="R82" s="72"/>
      <c r="S82" s="71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1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1"/>
      <c r="AV82" s="71"/>
      <c r="AW82" s="71"/>
      <c r="AX82" s="72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2"/>
      <c r="BK82" s="72"/>
      <c r="BL82" s="74"/>
      <c r="BM82" s="74"/>
    </row>
    <row r="83" spans="3:65" s="73" customFormat="1" ht="12">
      <c r="C83" s="72"/>
      <c r="D83" s="72"/>
      <c r="E83" s="74"/>
      <c r="G83" s="72"/>
      <c r="J83" s="74"/>
      <c r="O83" s="75"/>
      <c r="S83" s="76"/>
      <c r="T83" s="72"/>
      <c r="W83" s="72"/>
      <c r="AH83" s="76"/>
      <c r="AU83" s="76"/>
      <c r="AV83" s="76"/>
      <c r="AW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L83" s="74"/>
      <c r="BM83" s="74"/>
    </row>
    <row r="84" spans="3:65" s="73" customFormat="1" ht="12">
      <c r="C84" s="72"/>
      <c r="D84" s="72"/>
      <c r="E84" s="74"/>
      <c r="G84" s="72"/>
      <c r="J84" s="74"/>
      <c r="O84" s="75"/>
      <c r="S84" s="76"/>
      <c r="T84" s="72"/>
      <c r="W84" s="72"/>
      <c r="AH84" s="76"/>
      <c r="AU84" s="76"/>
      <c r="AV84" s="76"/>
      <c r="AW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L84" s="74"/>
      <c r="BM84" s="74"/>
    </row>
    <row r="85" spans="3:65" s="73" customFormat="1" ht="12">
      <c r="C85" s="72"/>
      <c r="D85" s="72"/>
      <c r="E85" s="74"/>
      <c r="G85" s="72"/>
      <c r="J85" s="74"/>
      <c r="O85" s="75"/>
      <c r="S85" s="76"/>
      <c r="T85" s="72"/>
      <c r="W85" s="72"/>
      <c r="AH85" s="76"/>
      <c r="AU85" s="76"/>
      <c r="AV85" s="76"/>
      <c r="AW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L85" s="74"/>
      <c r="BM85" s="74"/>
    </row>
    <row r="86" spans="3:65" s="73" customFormat="1" ht="12">
      <c r="C86" s="72"/>
      <c r="D86" s="72"/>
      <c r="E86" s="74"/>
      <c r="G86" s="72"/>
      <c r="J86" s="74"/>
      <c r="O86" s="75"/>
      <c r="S86" s="76"/>
      <c r="T86" s="72"/>
      <c r="W86" s="72"/>
      <c r="AH86" s="76"/>
      <c r="AU86" s="76"/>
      <c r="AV86" s="76"/>
      <c r="AW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L86" s="74"/>
      <c r="BM86" s="74"/>
    </row>
    <row r="87" spans="3:65" s="73" customFormat="1" ht="12">
      <c r="C87" s="72"/>
      <c r="D87" s="72"/>
      <c r="E87" s="74"/>
      <c r="G87" s="72"/>
      <c r="J87" s="74"/>
      <c r="O87" s="75"/>
      <c r="S87" s="76"/>
      <c r="T87" s="72"/>
      <c r="W87" s="72"/>
      <c r="AH87" s="76"/>
      <c r="AU87" s="76"/>
      <c r="AV87" s="76"/>
      <c r="AW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L87" s="74"/>
      <c r="BM87" s="74"/>
    </row>
    <row r="88" spans="3:65" s="73" customFormat="1" ht="12">
      <c r="C88" s="72"/>
      <c r="D88" s="72"/>
      <c r="E88" s="74"/>
      <c r="G88" s="72"/>
      <c r="J88" s="74"/>
      <c r="O88" s="75"/>
      <c r="S88" s="76"/>
      <c r="T88" s="72"/>
      <c r="W88" s="72"/>
      <c r="AH88" s="76"/>
      <c r="AU88" s="76"/>
      <c r="AV88" s="76"/>
      <c r="AW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L88" s="74"/>
      <c r="BM88" s="74"/>
    </row>
    <row r="89" spans="3:65" s="73" customFormat="1" ht="12">
      <c r="C89" s="72"/>
      <c r="D89" s="72"/>
      <c r="E89" s="74"/>
      <c r="G89" s="72"/>
      <c r="J89" s="74"/>
      <c r="O89" s="75"/>
      <c r="S89" s="76"/>
      <c r="T89" s="72"/>
      <c r="W89" s="72"/>
      <c r="AH89" s="76"/>
      <c r="AU89" s="76"/>
      <c r="AV89" s="76"/>
      <c r="AW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L89" s="74"/>
      <c r="BM89" s="74"/>
    </row>
    <row r="90" spans="3:65" s="73" customFormat="1" ht="12">
      <c r="C90" s="72"/>
      <c r="D90" s="72"/>
      <c r="E90" s="74"/>
      <c r="G90" s="72"/>
      <c r="J90" s="74"/>
      <c r="O90" s="75"/>
      <c r="S90" s="76"/>
      <c r="T90" s="72"/>
      <c r="W90" s="72"/>
      <c r="AH90" s="76"/>
      <c r="AU90" s="76"/>
      <c r="AV90" s="76"/>
      <c r="AW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L90" s="74"/>
      <c r="BM90" s="74"/>
    </row>
    <row r="91" spans="3:65" s="73" customFormat="1" ht="12">
      <c r="C91" s="72"/>
      <c r="D91" s="72"/>
      <c r="E91" s="74"/>
      <c r="G91" s="72"/>
      <c r="J91" s="74"/>
      <c r="O91" s="75"/>
      <c r="S91" s="76"/>
      <c r="T91" s="72"/>
      <c r="W91" s="72"/>
      <c r="AH91" s="76"/>
      <c r="AU91" s="76"/>
      <c r="AV91" s="76"/>
      <c r="AW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L91" s="74"/>
      <c r="BM91" s="74"/>
    </row>
    <row r="92" spans="3:65" s="73" customFormat="1" ht="12">
      <c r="C92" s="72"/>
      <c r="D92" s="72"/>
      <c r="E92" s="74"/>
      <c r="G92" s="72"/>
      <c r="J92" s="74"/>
      <c r="O92" s="75"/>
      <c r="S92" s="76"/>
      <c r="T92" s="72"/>
      <c r="W92" s="72"/>
      <c r="AH92" s="76"/>
      <c r="AU92" s="76"/>
      <c r="AV92" s="76"/>
      <c r="AW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L92" s="74"/>
      <c r="BM92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7"/>
  <sheetViews>
    <sheetView workbookViewId="0" topLeftCell="A1">
      <selection activeCell="A4" sqref="A4"/>
    </sheetView>
  </sheetViews>
  <sheetFormatPr defaultColWidth="11.19921875" defaultRowHeight="14.25"/>
  <cols>
    <col min="1" max="1" width="8.3984375" style="29" bestFit="1" customWidth="1"/>
    <col min="2" max="5" width="2.59765625" style="29" bestFit="1" customWidth="1"/>
    <col min="6" max="9" width="2.59765625" style="29" customWidth="1"/>
    <col min="10" max="10" width="3.09765625" style="29" customWidth="1"/>
    <col min="11" max="11" width="2.59765625" style="29" bestFit="1" customWidth="1"/>
    <col min="12" max="12" width="3.296875" style="29" customWidth="1"/>
    <col min="13" max="14" width="2.59765625" style="29" bestFit="1" customWidth="1"/>
    <col min="15" max="15" width="2.59765625" style="39" customWidth="1"/>
    <col min="16" max="16" width="2.59765625" style="29" customWidth="1"/>
    <col min="17" max="20" width="3.09765625" style="29" customWidth="1"/>
    <col min="21" max="34" width="2.59765625" style="10" customWidth="1"/>
    <col min="35" max="35" width="17.3984375" style="29" customWidth="1"/>
    <col min="36" max="16384" width="8.69921875" style="29" customWidth="1"/>
  </cols>
  <sheetData>
    <row r="1" spans="1:35" ht="12.75">
      <c r="A1" s="20" t="s">
        <v>0</v>
      </c>
      <c r="B1" s="21"/>
      <c r="C1" s="21"/>
      <c r="D1" s="21"/>
      <c r="E1" s="21"/>
      <c r="F1" s="22"/>
      <c r="G1" s="23"/>
      <c r="H1" s="23"/>
      <c r="I1" s="24" t="s">
        <v>71</v>
      </c>
      <c r="J1" s="24"/>
      <c r="K1" s="25"/>
      <c r="L1" s="26" t="s">
        <v>1</v>
      </c>
      <c r="M1" s="26"/>
      <c r="N1" s="27"/>
      <c r="O1" s="27"/>
      <c r="P1" s="28"/>
      <c r="Q1" s="29" t="s">
        <v>49</v>
      </c>
      <c r="T1" s="41"/>
      <c r="U1" s="11" t="s">
        <v>70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48"/>
      <c r="AI1" s="56" t="s">
        <v>96</v>
      </c>
    </row>
    <row r="2" spans="1:35" s="38" customFormat="1" ht="218.25" thickBot="1">
      <c r="A2" s="31" t="s">
        <v>2</v>
      </c>
      <c r="B2" s="32" t="s">
        <v>3</v>
      </c>
      <c r="C2" s="32" t="s">
        <v>76</v>
      </c>
      <c r="D2" s="32" t="s">
        <v>78</v>
      </c>
      <c r="E2" s="32" t="s">
        <v>77</v>
      </c>
      <c r="F2" s="33" t="s">
        <v>4</v>
      </c>
      <c r="G2" s="32" t="s">
        <v>65</v>
      </c>
      <c r="H2" s="33" t="s">
        <v>64</v>
      </c>
      <c r="I2" s="34" t="s">
        <v>79</v>
      </c>
      <c r="J2" s="34" t="s">
        <v>5</v>
      </c>
      <c r="K2" s="35" t="s">
        <v>80</v>
      </c>
      <c r="L2" s="34" t="s">
        <v>7</v>
      </c>
      <c r="M2" s="34" t="s">
        <v>8</v>
      </c>
      <c r="N2" s="34" t="s">
        <v>10</v>
      </c>
      <c r="O2" s="36" t="s">
        <v>67</v>
      </c>
      <c r="P2" s="37" t="s">
        <v>66</v>
      </c>
      <c r="Q2" s="42" t="s">
        <v>45</v>
      </c>
      <c r="R2" s="43" t="s">
        <v>46</v>
      </c>
      <c r="S2" s="43" t="s">
        <v>47</v>
      </c>
      <c r="T2" s="37"/>
      <c r="U2" s="46" t="s">
        <v>75</v>
      </c>
      <c r="V2" s="46" t="s">
        <v>89</v>
      </c>
      <c r="W2" s="47" t="s">
        <v>85</v>
      </c>
      <c r="X2" s="13" t="s">
        <v>51</v>
      </c>
      <c r="Y2" s="47" t="s">
        <v>81</v>
      </c>
      <c r="Z2" s="13" t="s">
        <v>52</v>
      </c>
      <c r="AA2" s="47" t="s">
        <v>86</v>
      </c>
      <c r="AB2" s="13" t="s">
        <v>53</v>
      </c>
      <c r="AC2" s="13" t="s">
        <v>87</v>
      </c>
      <c r="AD2" s="13" t="s">
        <v>88</v>
      </c>
      <c r="AE2" s="47" t="s">
        <v>63</v>
      </c>
      <c r="AF2" s="47" t="s">
        <v>68</v>
      </c>
      <c r="AG2" s="47" t="s">
        <v>69</v>
      </c>
      <c r="AH2" s="18" t="s">
        <v>72</v>
      </c>
      <c r="AI2" s="55"/>
    </row>
    <row r="7" ht="12.75">
      <c r="A7" s="4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workbookViewId="0" topLeftCell="A1">
      <selection activeCell="W9" sqref="W9"/>
    </sheetView>
  </sheetViews>
  <sheetFormatPr defaultColWidth="11.19921875" defaultRowHeight="14.25"/>
  <cols>
    <col min="1" max="1" width="8.3984375" style="29" bestFit="1" customWidth="1"/>
    <col min="2" max="5" width="2.59765625" style="29" bestFit="1" customWidth="1"/>
    <col min="6" max="9" width="2.59765625" style="29" customWidth="1"/>
    <col min="10" max="10" width="3.09765625" style="29" customWidth="1"/>
    <col min="11" max="11" width="2.59765625" style="29" bestFit="1" customWidth="1"/>
    <col min="12" max="12" width="3.296875" style="29" customWidth="1"/>
    <col min="13" max="14" width="2.59765625" style="29" bestFit="1" customWidth="1"/>
    <col min="15" max="15" width="2.59765625" style="39" customWidth="1"/>
    <col min="16" max="16" width="2.59765625" style="29" customWidth="1"/>
    <col min="17" max="20" width="3" style="29" customWidth="1"/>
    <col min="21" max="22" width="4.296875" style="29" customWidth="1"/>
    <col min="23" max="23" width="3.59765625" style="29" customWidth="1"/>
    <col min="24" max="24" width="17.3984375" style="29" customWidth="1"/>
    <col min="25" max="16384" width="8.69921875" style="29" customWidth="1"/>
  </cols>
  <sheetData>
    <row r="1" spans="1:24" ht="12.75">
      <c r="A1" s="20" t="s">
        <v>0</v>
      </c>
      <c r="B1" s="21"/>
      <c r="C1" s="21"/>
      <c r="D1" s="21"/>
      <c r="E1" s="21"/>
      <c r="F1" s="22"/>
      <c r="G1" s="23"/>
      <c r="H1" s="23"/>
      <c r="I1" s="24" t="s">
        <v>71</v>
      </c>
      <c r="J1" s="24"/>
      <c r="K1" s="25"/>
      <c r="L1" s="26" t="s">
        <v>1</v>
      </c>
      <c r="M1" s="26"/>
      <c r="N1" s="27"/>
      <c r="O1" s="27"/>
      <c r="P1" s="28"/>
      <c r="Q1" s="29" t="s">
        <v>62</v>
      </c>
      <c r="T1" s="41"/>
      <c r="U1" s="30" t="s">
        <v>73</v>
      </c>
      <c r="V1" s="30"/>
      <c r="W1" s="44"/>
      <c r="X1" s="56" t="s">
        <v>96</v>
      </c>
    </row>
    <row r="2" spans="1:24" s="38" customFormat="1" ht="218.25" thickBot="1">
      <c r="A2" s="31" t="s">
        <v>2</v>
      </c>
      <c r="B2" s="32" t="s">
        <v>3</v>
      </c>
      <c r="C2" s="32" t="s">
        <v>76</v>
      </c>
      <c r="D2" s="32" t="s">
        <v>78</v>
      </c>
      <c r="E2" s="32" t="s">
        <v>77</v>
      </c>
      <c r="F2" s="33" t="s">
        <v>4</v>
      </c>
      <c r="G2" s="32" t="s">
        <v>65</v>
      </c>
      <c r="H2" s="33" t="s">
        <v>64</v>
      </c>
      <c r="I2" s="34" t="s">
        <v>79</v>
      </c>
      <c r="J2" s="34" t="s">
        <v>5</v>
      </c>
      <c r="K2" s="35" t="s">
        <v>80</v>
      </c>
      <c r="L2" s="34" t="s">
        <v>7</v>
      </c>
      <c r="M2" s="34" t="s">
        <v>8</v>
      </c>
      <c r="N2" s="34" t="s">
        <v>10</v>
      </c>
      <c r="O2" s="36" t="s">
        <v>67</v>
      </c>
      <c r="P2" s="37" t="s">
        <v>66</v>
      </c>
      <c r="Q2" s="42" t="s">
        <v>42</v>
      </c>
      <c r="R2" s="43" t="s">
        <v>43</v>
      </c>
      <c r="S2" s="43" t="s">
        <v>44</v>
      </c>
      <c r="T2" s="37"/>
      <c r="U2" s="43" t="s">
        <v>90</v>
      </c>
      <c r="V2" s="43" t="s">
        <v>61</v>
      </c>
      <c r="W2" s="37" t="s">
        <v>74</v>
      </c>
      <c r="X2" s="55"/>
    </row>
    <row r="7" ht="12.75">
      <c r="A7" s="4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7"/>
  <sheetViews>
    <sheetView workbookViewId="0" topLeftCell="A1">
      <selection activeCell="A4" sqref="A4"/>
    </sheetView>
  </sheetViews>
  <sheetFormatPr defaultColWidth="11.19921875" defaultRowHeight="14.25"/>
  <cols>
    <col min="1" max="1" width="8.3984375" style="29" bestFit="1" customWidth="1"/>
    <col min="2" max="5" width="2.59765625" style="29" bestFit="1" customWidth="1"/>
    <col min="6" max="9" width="2.59765625" style="29" customWidth="1"/>
    <col min="10" max="10" width="3.09765625" style="29" customWidth="1"/>
    <col min="11" max="11" width="2.59765625" style="29" bestFit="1" customWidth="1"/>
    <col min="12" max="12" width="3.296875" style="29" customWidth="1"/>
    <col min="13" max="14" width="2.59765625" style="29" bestFit="1" customWidth="1"/>
    <col min="15" max="15" width="2.59765625" style="39" customWidth="1"/>
    <col min="16" max="16" width="2.59765625" style="29" customWidth="1"/>
    <col min="17" max="24" width="4.296875" style="29" customWidth="1"/>
    <col min="25" max="25" width="17.3984375" style="29" customWidth="1"/>
    <col min="26" max="16384" width="8.69921875" style="29" customWidth="1"/>
  </cols>
  <sheetData>
    <row r="1" spans="1:25" ht="12.75">
      <c r="A1" s="20" t="s">
        <v>0</v>
      </c>
      <c r="B1" s="21"/>
      <c r="C1" s="21"/>
      <c r="D1" s="21"/>
      <c r="E1" s="21"/>
      <c r="F1" s="22"/>
      <c r="G1" s="23"/>
      <c r="H1" s="23"/>
      <c r="I1" s="24" t="s">
        <v>71</v>
      </c>
      <c r="J1" s="24"/>
      <c r="K1" s="25"/>
      <c r="L1" s="26" t="s">
        <v>1</v>
      </c>
      <c r="M1" s="26"/>
      <c r="N1" s="27"/>
      <c r="O1" s="27"/>
      <c r="P1" s="28"/>
      <c r="Q1" s="51" t="s">
        <v>36</v>
      </c>
      <c r="R1" s="52"/>
      <c r="S1" s="52"/>
      <c r="T1" s="52"/>
      <c r="U1" s="51" t="s">
        <v>37</v>
      </c>
      <c r="V1" s="52"/>
      <c r="W1" s="52"/>
      <c r="X1" s="53"/>
      <c r="Y1" s="56" t="s">
        <v>96</v>
      </c>
    </row>
    <row r="2" spans="1:25" s="38" customFormat="1" ht="247.5" thickBot="1">
      <c r="A2" s="31" t="s">
        <v>2</v>
      </c>
      <c r="B2" s="32" t="s">
        <v>3</v>
      </c>
      <c r="C2" s="32" t="s">
        <v>76</v>
      </c>
      <c r="D2" s="32" t="s">
        <v>78</v>
      </c>
      <c r="E2" s="32" t="s">
        <v>77</v>
      </c>
      <c r="F2" s="33" t="s">
        <v>4</v>
      </c>
      <c r="G2" s="32" t="s">
        <v>65</v>
      </c>
      <c r="H2" s="33" t="s">
        <v>64</v>
      </c>
      <c r="I2" s="34" t="s">
        <v>79</v>
      </c>
      <c r="J2" s="34" t="s">
        <v>5</v>
      </c>
      <c r="K2" s="35" t="s">
        <v>80</v>
      </c>
      <c r="L2" s="34" t="s">
        <v>7</v>
      </c>
      <c r="M2" s="34" t="s">
        <v>8</v>
      </c>
      <c r="N2" s="34" t="s">
        <v>10</v>
      </c>
      <c r="O2" s="36" t="s">
        <v>67</v>
      </c>
      <c r="P2" s="37" t="s">
        <v>66</v>
      </c>
      <c r="Q2" s="54" t="s">
        <v>91</v>
      </c>
      <c r="R2" s="36" t="s">
        <v>6</v>
      </c>
      <c r="S2" s="36" t="s">
        <v>92</v>
      </c>
      <c r="T2" s="34" t="s">
        <v>9</v>
      </c>
      <c r="U2" s="54" t="s">
        <v>91</v>
      </c>
      <c r="V2" s="36" t="s">
        <v>6</v>
      </c>
      <c r="W2" s="36" t="s">
        <v>92</v>
      </c>
      <c r="X2" s="35" t="s">
        <v>9</v>
      </c>
      <c r="Y2" s="55"/>
    </row>
    <row r="7" ht="12.75">
      <c r="A7" s="4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19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D7" sqref="AD7"/>
    </sheetView>
  </sheetViews>
  <sheetFormatPr defaultColWidth="11.19921875" defaultRowHeight="14.25"/>
  <cols>
    <col min="1" max="1" width="11.69921875" style="91" customWidth="1"/>
    <col min="2" max="2" width="2.59765625" style="91" bestFit="1" customWidth="1"/>
    <col min="3" max="3" width="6.3984375" style="91" customWidth="1"/>
    <col min="4" max="4" width="7.3984375" style="91" customWidth="1"/>
    <col min="5" max="5" width="4.69921875" style="91" customWidth="1"/>
    <col min="6" max="6" width="14.59765625" style="91" customWidth="1"/>
    <col min="7" max="7" width="4.3984375" style="91" customWidth="1"/>
    <col min="8" max="8" width="2.59765625" style="91" customWidth="1"/>
    <col min="9" max="9" width="7.3984375" style="131" customWidth="1"/>
    <col min="10" max="10" width="3.09765625" style="91" customWidth="1"/>
    <col min="11" max="11" width="4.69921875" style="91" customWidth="1"/>
    <col min="12" max="12" width="3.296875" style="91" customWidth="1"/>
    <col min="13" max="13" width="2.59765625" style="91" bestFit="1" customWidth="1"/>
    <col min="14" max="14" width="18.3984375" style="91" customWidth="1"/>
    <col min="15" max="15" width="4.8984375" style="112" customWidth="1"/>
    <col min="16" max="16" width="9.3984375" style="91" customWidth="1"/>
    <col min="17" max="17" width="5.8984375" style="91" customWidth="1"/>
    <col min="18" max="18" width="6.09765625" style="121" customWidth="1"/>
    <col min="19" max="19" width="3.09765625" style="91" customWidth="1"/>
    <col min="20" max="20" width="5.69921875" style="91" customWidth="1"/>
    <col min="21" max="21" width="4.59765625" style="91" customWidth="1"/>
    <col min="22" max="22" width="7" style="131" customWidth="1"/>
    <col min="23" max="23" width="4.3984375" style="91" customWidth="1"/>
    <col min="24" max="24" width="3.09765625" style="91" customWidth="1"/>
    <col min="25" max="25" width="7.3984375" style="91" customWidth="1"/>
    <col min="26" max="26" width="7.3984375" style="121" customWidth="1"/>
    <col min="27" max="28" width="3.09765625" style="91" customWidth="1"/>
    <col min="29" max="29" width="5" style="91" customWidth="1"/>
    <col min="30" max="31" width="3.09765625" style="91" customWidth="1"/>
    <col min="32" max="32" width="7.3984375" style="91" customWidth="1"/>
    <col min="33" max="33" width="7.3984375" style="121" customWidth="1"/>
    <col min="34" max="35" width="3.09765625" style="91" customWidth="1"/>
    <col min="36" max="36" width="5.69921875" style="91" customWidth="1"/>
    <col min="37" max="38" width="3.09765625" style="91" customWidth="1"/>
    <col min="39" max="39" width="7.3984375" style="91" customWidth="1"/>
    <col min="40" max="40" width="7.3984375" style="121" customWidth="1"/>
    <col min="41" max="42" width="3.09765625" style="91" customWidth="1"/>
    <col min="43" max="43" width="5.3984375" style="91" customWidth="1"/>
    <col min="44" max="45" width="3.09765625" style="91" customWidth="1"/>
    <col min="46" max="46" width="7.3984375" style="91" customWidth="1"/>
    <col min="47" max="47" width="7.3984375" style="121" customWidth="1"/>
    <col min="48" max="49" width="3.09765625" style="91" customWidth="1"/>
    <col min="50" max="50" width="5.3984375" style="91" customWidth="1"/>
    <col min="51" max="52" width="3.09765625" style="91" customWidth="1"/>
    <col min="53" max="16384" width="8.69921875" style="91" customWidth="1"/>
  </cols>
  <sheetData>
    <row r="1" spans="1:52" ht="12.75">
      <c r="A1" s="82" t="s">
        <v>0</v>
      </c>
      <c r="B1" s="83"/>
      <c r="C1" s="83"/>
      <c r="D1" s="83"/>
      <c r="E1" s="83"/>
      <c r="F1" s="84"/>
      <c r="G1" s="85"/>
      <c r="H1" s="85"/>
      <c r="I1" s="136" t="s">
        <v>71</v>
      </c>
      <c r="J1" s="86"/>
      <c r="K1" s="87"/>
      <c r="L1" s="88" t="s">
        <v>1</v>
      </c>
      <c r="M1" s="88"/>
      <c r="N1" s="89"/>
      <c r="O1" s="89"/>
      <c r="P1" s="90"/>
      <c r="Q1" s="78"/>
      <c r="R1" s="121" t="s">
        <v>39</v>
      </c>
      <c r="S1" s="92"/>
      <c r="T1" s="93"/>
      <c r="U1" s="94"/>
      <c r="V1" s="129" t="s">
        <v>73</v>
      </c>
      <c r="W1" s="96"/>
      <c r="X1" s="97"/>
      <c r="Y1" s="92" t="s">
        <v>93</v>
      </c>
      <c r="Z1" s="127"/>
      <c r="AA1" s="98"/>
      <c r="AB1" s="99"/>
      <c r="AC1" s="95" t="s">
        <v>73</v>
      </c>
      <c r="AD1" s="96"/>
      <c r="AE1" s="97"/>
      <c r="AF1" s="92" t="s">
        <v>137</v>
      </c>
      <c r="AG1" s="127"/>
      <c r="AH1" s="98"/>
      <c r="AI1" s="99"/>
      <c r="AJ1" s="95" t="s">
        <v>73</v>
      </c>
      <c r="AK1" s="96"/>
      <c r="AL1" s="97"/>
      <c r="AM1" s="92" t="s">
        <v>138</v>
      </c>
      <c r="AN1" s="127"/>
      <c r="AO1" s="98"/>
      <c r="AP1" s="99"/>
      <c r="AQ1" s="95" t="s">
        <v>73</v>
      </c>
      <c r="AR1" s="96"/>
      <c r="AS1" s="97"/>
      <c r="AT1" s="92" t="s">
        <v>139</v>
      </c>
      <c r="AU1" s="127"/>
      <c r="AV1" s="98"/>
      <c r="AW1" s="99"/>
      <c r="AX1" s="95" t="s">
        <v>73</v>
      </c>
      <c r="AY1" s="96"/>
      <c r="AZ1" s="97"/>
    </row>
    <row r="2" spans="1:52" s="111" customFormat="1" ht="207.75" thickBot="1">
      <c r="A2" s="100" t="s">
        <v>2</v>
      </c>
      <c r="B2" s="101" t="s">
        <v>3</v>
      </c>
      <c r="C2" s="101" t="s">
        <v>76</v>
      </c>
      <c r="D2" s="101" t="s">
        <v>78</v>
      </c>
      <c r="E2" s="101" t="s">
        <v>77</v>
      </c>
      <c r="F2" s="102" t="s">
        <v>4</v>
      </c>
      <c r="G2" s="103" t="s">
        <v>165</v>
      </c>
      <c r="H2" s="104" t="s">
        <v>166</v>
      </c>
      <c r="I2" s="137" t="s">
        <v>79</v>
      </c>
      <c r="J2" s="105" t="s">
        <v>5</v>
      </c>
      <c r="K2" s="106" t="s">
        <v>80</v>
      </c>
      <c r="L2" s="105" t="s">
        <v>7</v>
      </c>
      <c r="M2" s="105" t="s">
        <v>8</v>
      </c>
      <c r="N2" s="105" t="s">
        <v>10</v>
      </c>
      <c r="O2" s="107" t="s">
        <v>67</v>
      </c>
      <c r="P2" s="108" t="s">
        <v>66</v>
      </c>
      <c r="Q2" s="135" t="s">
        <v>135</v>
      </c>
      <c r="R2" s="122" t="s">
        <v>40</v>
      </c>
      <c r="S2" s="105" t="s">
        <v>38</v>
      </c>
      <c r="T2" s="109" t="s">
        <v>92</v>
      </c>
      <c r="U2" s="108" t="s">
        <v>41</v>
      </c>
      <c r="V2" s="130" t="s">
        <v>94</v>
      </c>
      <c r="W2" s="107" t="s">
        <v>50</v>
      </c>
      <c r="X2" s="110" t="s">
        <v>95</v>
      </c>
      <c r="Y2" s="135" t="s">
        <v>135</v>
      </c>
      <c r="Z2" s="128" t="s">
        <v>40</v>
      </c>
      <c r="AA2" s="107" t="s">
        <v>92</v>
      </c>
      <c r="AB2" s="110" t="s">
        <v>41</v>
      </c>
      <c r="AC2" s="107" t="s">
        <v>94</v>
      </c>
      <c r="AD2" s="107" t="s">
        <v>50</v>
      </c>
      <c r="AE2" s="110" t="s">
        <v>95</v>
      </c>
      <c r="AF2" s="135" t="s">
        <v>135</v>
      </c>
      <c r="AG2" s="128" t="s">
        <v>40</v>
      </c>
      <c r="AH2" s="107" t="s">
        <v>92</v>
      </c>
      <c r="AI2" s="110" t="s">
        <v>41</v>
      </c>
      <c r="AJ2" s="107" t="s">
        <v>94</v>
      </c>
      <c r="AK2" s="107" t="s">
        <v>50</v>
      </c>
      <c r="AL2" s="110" t="s">
        <v>95</v>
      </c>
      <c r="AM2" s="135" t="s">
        <v>135</v>
      </c>
      <c r="AN2" s="128" t="s">
        <v>40</v>
      </c>
      <c r="AO2" s="107" t="s">
        <v>92</v>
      </c>
      <c r="AP2" s="110" t="s">
        <v>41</v>
      </c>
      <c r="AQ2" s="107" t="s">
        <v>94</v>
      </c>
      <c r="AR2" s="107" t="s">
        <v>50</v>
      </c>
      <c r="AS2" s="110" t="s">
        <v>95</v>
      </c>
      <c r="AT2" s="135" t="s">
        <v>135</v>
      </c>
      <c r="AU2" s="128" t="s">
        <v>40</v>
      </c>
      <c r="AV2" s="107" t="s">
        <v>92</v>
      </c>
      <c r="AW2" s="110" t="s">
        <v>41</v>
      </c>
      <c r="AX2" s="107" t="s">
        <v>94</v>
      </c>
      <c r="AY2" s="107" t="s">
        <v>50</v>
      </c>
      <c r="AZ2" s="110" t="s">
        <v>95</v>
      </c>
    </row>
    <row r="3" spans="1:47" ht="12.75">
      <c r="A3" s="77" t="s">
        <v>123</v>
      </c>
      <c r="C3" s="77">
        <v>-1.34</v>
      </c>
      <c r="D3" s="77">
        <v>-11.97</v>
      </c>
      <c r="E3" s="77">
        <v>3913</v>
      </c>
      <c r="F3" s="91" t="s">
        <v>140</v>
      </c>
      <c r="G3" s="77">
        <v>21</v>
      </c>
      <c r="I3" s="138">
        <v>18.497879858657246</v>
      </c>
      <c r="L3" s="193" t="s">
        <v>176</v>
      </c>
      <c r="M3" s="188" t="s">
        <v>177</v>
      </c>
      <c r="N3" s="147" t="s">
        <v>198</v>
      </c>
      <c r="O3" s="112" t="s">
        <v>167</v>
      </c>
      <c r="Q3" s="112" t="s">
        <v>141</v>
      </c>
      <c r="R3" s="123">
        <v>3.316</v>
      </c>
      <c r="S3" s="143" t="s">
        <v>249</v>
      </c>
      <c r="T3" s="147" t="s">
        <v>181</v>
      </c>
      <c r="U3" s="147">
        <v>24</v>
      </c>
      <c r="V3" s="208">
        <v>18.526857046797126</v>
      </c>
      <c r="W3" s="213"/>
      <c r="X3" s="205" t="s">
        <v>248</v>
      </c>
      <c r="Y3" s="112" t="s">
        <v>142</v>
      </c>
      <c r="Z3" s="123">
        <v>1.586</v>
      </c>
      <c r="AA3" s="147" t="s">
        <v>181</v>
      </c>
      <c r="AB3" s="147">
        <v>24</v>
      </c>
      <c r="AC3" s="228">
        <f>LN(Z3/0.49)*10</f>
        <v>11.745650110901211</v>
      </c>
      <c r="AE3" s="205" t="s">
        <v>250</v>
      </c>
      <c r="AF3" s="81" t="s">
        <v>124</v>
      </c>
      <c r="AG3" s="123">
        <v>1.834</v>
      </c>
      <c r="AH3" s="147" t="s">
        <v>181</v>
      </c>
      <c r="AI3" s="147">
        <v>24</v>
      </c>
      <c r="AJ3" s="203">
        <f>LN(AG3/0.54)*10</f>
        <v>12.226855132580901</v>
      </c>
      <c r="AL3" s="205" t="s">
        <v>251</v>
      </c>
      <c r="AM3" s="81"/>
      <c r="AN3" s="123"/>
      <c r="AT3" s="112"/>
      <c r="AU3" s="123"/>
    </row>
    <row r="4" spans="1:52" ht="12.75">
      <c r="A4" s="77" t="s">
        <v>123</v>
      </c>
      <c r="C4" s="77">
        <v>-1.34</v>
      </c>
      <c r="D4" s="77">
        <v>-11.97</v>
      </c>
      <c r="E4" s="77">
        <v>3913</v>
      </c>
      <c r="F4" s="91" t="s">
        <v>140</v>
      </c>
      <c r="G4" s="78">
        <v>24</v>
      </c>
      <c r="H4" s="112"/>
      <c r="I4" s="138">
        <v>19.091519434628974</v>
      </c>
      <c r="J4" s="112"/>
      <c r="K4" s="112"/>
      <c r="L4" s="193" t="s">
        <v>176</v>
      </c>
      <c r="M4" s="188" t="s">
        <v>177</v>
      </c>
      <c r="N4" s="147" t="s">
        <v>198</v>
      </c>
      <c r="O4" s="112" t="s">
        <v>167</v>
      </c>
      <c r="P4" s="112"/>
      <c r="Q4" s="112" t="s">
        <v>141</v>
      </c>
      <c r="R4" s="123">
        <v>3.48</v>
      </c>
      <c r="S4" s="143" t="s">
        <v>249</v>
      </c>
      <c r="T4" s="147" t="s">
        <v>181</v>
      </c>
      <c r="U4" s="147">
        <v>24</v>
      </c>
      <c r="V4" s="208">
        <v>19.00958761193047</v>
      </c>
      <c r="W4" s="213"/>
      <c r="X4" s="205" t="s">
        <v>248</v>
      </c>
      <c r="Y4" s="112"/>
      <c r="Z4" s="123"/>
      <c r="AA4" s="112"/>
      <c r="AB4" s="112"/>
      <c r="AC4" s="229"/>
      <c r="AD4" s="112"/>
      <c r="AE4" s="205"/>
      <c r="AF4" s="81" t="s">
        <v>124</v>
      </c>
      <c r="AG4" s="123">
        <v>1.861</v>
      </c>
      <c r="AH4" s="147" t="s">
        <v>181</v>
      </c>
      <c r="AI4" s="147">
        <v>24</v>
      </c>
      <c r="AJ4" s="203">
        <f>LN(AG4/0.54)*10</f>
        <v>12.373001170839306</v>
      </c>
      <c r="AK4" s="112"/>
      <c r="AL4" s="205" t="s">
        <v>251</v>
      </c>
      <c r="AM4" s="112"/>
      <c r="AO4" s="112"/>
      <c r="AP4" s="112"/>
      <c r="AQ4" s="112"/>
      <c r="AR4" s="112"/>
      <c r="AS4" s="112"/>
      <c r="AT4" s="112"/>
      <c r="AU4" s="123"/>
      <c r="AV4" s="112"/>
      <c r="AW4" s="112"/>
      <c r="AX4" s="112"/>
      <c r="AY4" s="112"/>
      <c r="AZ4" s="112"/>
    </row>
    <row r="5" spans="1:52" ht="12.75">
      <c r="A5" s="77" t="s">
        <v>123</v>
      </c>
      <c r="C5" s="77">
        <v>-1.34</v>
      </c>
      <c r="D5" s="77">
        <v>-11.97</v>
      </c>
      <c r="E5" s="77">
        <v>3913</v>
      </c>
      <c r="F5" s="91" t="s">
        <v>140</v>
      </c>
      <c r="G5" s="78">
        <v>30</v>
      </c>
      <c r="H5" s="112"/>
      <c r="I5" s="138">
        <v>20.27879858657244</v>
      </c>
      <c r="J5" s="112"/>
      <c r="K5" s="112"/>
      <c r="L5" s="193" t="s">
        <v>176</v>
      </c>
      <c r="M5" s="188" t="s">
        <v>177</v>
      </c>
      <c r="N5" s="147" t="s">
        <v>198</v>
      </c>
      <c r="O5" s="112" t="s">
        <v>167</v>
      </c>
      <c r="P5" s="112"/>
      <c r="Q5" s="112" t="s">
        <v>141</v>
      </c>
      <c r="R5" s="123">
        <v>3.667</v>
      </c>
      <c r="S5" s="143" t="s">
        <v>249</v>
      </c>
      <c r="T5" s="147" t="s">
        <v>181</v>
      </c>
      <c r="U5" s="147">
        <v>24</v>
      </c>
      <c r="V5" s="208">
        <v>19.533003564958527</v>
      </c>
      <c r="W5" s="213"/>
      <c r="X5" s="205" t="s">
        <v>248</v>
      </c>
      <c r="Y5" s="112"/>
      <c r="Z5" s="123"/>
      <c r="AA5" s="112"/>
      <c r="AB5" s="112"/>
      <c r="AC5" s="229"/>
      <c r="AD5" s="112"/>
      <c r="AE5" s="205"/>
      <c r="AF5" s="81" t="s">
        <v>124</v>
      </c>
      <c r="AG5" s="123">
        <v>1.952</v>
      </c>
      <c r="AH5" s="147" t="s">
        <v>181</v>
      </c>
      <c r="AI5" s="147">
        <v>24</v>
      </c>
      <c r="AJ5" s="203">
        <f>LN(AG5/0.54)*10</f>
        <v>12.850406274147177</v>
      </c>
      <c r="AK5" s="112"/>
      <c r="AL5" s="205" t="s">
        <v>251</v>
      </c>
      <c r="AM5" s="112"/>
      <c r="AO5" s="112"/>
      <c r="AP5" s="112"/>
      <c r="AQ5" s="112"/>
      <c r="AR5" s="112"/>
      <c r="AS5" s="112"/>
      <c r="AT5" s="112"/>
      <c r="AU5" s="123"/>
      <c r="AV5" s="112"/>
      <c r="AW5" s="112"/>
      <c r="AX5" s="112"/>
      <c r="AY5" s="112"/>
      <c r="AZ5" s="112"/>
    </row>
    <row r="6" spans="1:52" ht="12.75">
      <c r="A6" s="78" t="s">
        <v>129</v>
      </c>
      <c r="C6" s="78">
        <v>-2.2</v>
      </c>
      <c r="D6" s="78">
        <v>5.1</v>
      </c>
      <c r="E6" s="78">
        <v>3891</v>
      </c>
      <c r="F6" s="112" t="s">
        <v>132</v>
      </c>
      <c r="G6" s="78">
        <v>55</v>
      </c>
      <c r="H6" s="112"/>
      <c r="I6" s="139">
        <v>19.442857142857143</v>
      </c>
      <c r="J6" s="112"/>
      <c r="K6" s="112"/>
      <c r="L6" s="193" t="s">
        <v>176</v>
      </c>
      <c r="M6" s="188" t="s">
        <v>177</v>
      </c>
      <c r="N6" s="147" t="s">
        <v>198</v>
      </c>
      <c r="O6" s="112" t="s">
        <v>167</v>
      </c>
      <c r="P6" s="112"/>
      <c r="Q6" s="112" t="s">
        <v>141</v>
      </c>
      <c r="R6" s="123">
        <v>3.046710995237407</v>
      </c>
      <c r="S6" s="143" t="s">
        <v>249</v>
      </c>
      <c r="T6" s="147" t="s">
        <v>181</v>
      </c>
      <c r="U6" s="147">
        <v>24</v>
      </c>
      <c r="V6" s="208">
        <v>17.6798911395787</v>
      </c>
      <c r="W6" s="213"/>
      <c r="X6" s="205" t="s">
        <v>248</v>
      </c>
      <c r="Y6" s="112" t="s">
        <v>142</v>
      </c>
      <c r="Z6" s="123">
        <v>1.7110238191967742</v>
      </c>
      <c r="AA6" s="147" t="s">
        <v>181</v>
      </c>
      <c r="AB6" s="147">
        <v>24</v>
      </c>
      <c r="AC6" s="228">
        <f>LN(Z6/0.49)*10</f>
        <v>12.504418039044001</v>
      </c>
      <c r="AD6" s="112"/>
      <c r="AE6" s="205" t="s">
        <v>250</v>
      </c>
      <c r="AH6" s="112"/>
      <c r="AI6" s="112"/>
      <c r="AJ6" s="229"/>
      <c r="AK6" s="112"/>
      <c r="AL6" s="112"/>
      <c r="AM6" s="112"/>
      <c r="AN6" s="124"/>
      <c r="AO6" s="112"/>
      <c r="AP6" s="112"/>
      <c r="AQ6" s="112"/>
      <c r="AR6" s="112"/>
      <c r="AS6" s="112"/>
      <c r="AT6" s="112"/>
      <c r="AU6" s="124"/>
      <c r="AV6" s="112"/>
      <c r="AW6" s="112"/>
      <c r="AX6" s="112"/>
      <c r="AY6" s="112"/>
      <c r="AZ6" s="112"/>
    </row>
    <row r="7" spans="1:52" ht="12.75">
      <c r="A7" s="78" t="s">
        <v>129</v>
      </c>
      <c r="C7" s="78">
        <v>-2.2</v>
      </c>
      <c r="D7" s="78">
        <v>5.1</v>
      </c>
      <c r="E7" s="78">
        <v>3891</v>
      </c>
      <c r="F7" s="112" t="s">
        <v>132</v>
      </c>
      <c r="G7" s="78">
        <v>65</v>
      </c>
      <c r="H7" s="112"/>
      <c r="I7" s="139">
        <v>21.728571428571428</v>
      </c>
      <c r="J7" s="112"/>
      <c r="K7" s="112"/>
      <c r="L7" s="193" t="s">
        <v>176</v>
      </c>
      <c r="M7" s="188" t="s">
        <v>177</v>
      </c>
      <c r="N7" s="147" t="s">
        <v>198</v>
      </c>
      <c r="O7" s="112" t="s">
        <v>167</v>
      </c>
      <c r="P7" s="112"/>
      <c r="Q7" s="112" t="s">
        <v>142</v>
      </c>
      <c r="R7" s="123">
        <v>1.988632553040106</v>
      </c>
      <c r="S7" s="143" t="s">
        <v>249</v>
      </c>
      <c r="T7" s="147" t="s">
        <v>181</v>
      </c>
      <c r="U7" s="147">
        <v>24</v>
      </c>
      <c r="V7" s="208">
        <v>13.413737106645891</v>
      </c>
      <c r="W7" s="213"/>
      <c r="X7" s="205" t="s">
        <v>248</v>
      </c>
      <c r="AA7" s="112"/>
      <c r="AB7" s="112"/>
      <c r="AC7" s="229"/>
      <c r="AD7" s="112"/>
      <c r="AE7" s="112"/>
      <c r="AH7" s="112"/>
      <c r="AI7" s="112"/>
      <c r="AJ7" s="229"/>
      <c r="AK7" s="112"/>
      <c r="AL7" s="112"/>
      <c r="AM7" s="112"/>
      <c r="AN7" s="124"/>
      <c r="AO7" s="112"/>
      <c r="AP7" s="112"/>
      <c r="AQ7" s="112"/>
      <c r="AR7" s="112"/>
      <c r="AS7" s="112"/>
      <c r="AT7" s="112"/>
      <c r="AU7" s="124"/>
      <c r="AV7" s="112"/>
      <c r="AW7" s="112"/>
      <c r="AX7" s="112"/>
      <c r="AY7" s="112"/>
      <c r="AZ7" s="112"/>
    </row>
    <row r="8" spans="1:52" ht="12.75">
      <c r="A8" s="77" t="s">
        <v>143</v>
      </c>
      <c r="C8" s="77">
        <v>18.07</v>
      </c>
      <c r="D8" s="78">
        <v>-18</v>
      </c>
      <c r="E8" s="78">
        <v>2485</v>
      </c>
      <c r="F8" s="112" t="s">
        <v>140</v>
      </c>
      <c r="G8" s="112">
        <v>100</v>
      </c>
      <c r="H8" s="112"/>
      <c r="I8" s="139">
        <v>17.885</v>
      </c>
      <c r="J8" s="112"/>
      <c r="K8" s="112"/>
      <c r="L8" s="193" t="s">
        <v>176</v>
      </c>
      <c r="M8" s="188" t="s">
        <v>177</v>
      </c>
      <c r="N8" s="147" t="s">
        <v>198</v>
      </c>
      <c r="O8" s="112" t="s">
        <v>167</v>
      </c>
      <c r="P8" s="112"/>
      <c r="Q8" s="112" t="s">
        <v>141</v>
      </c>
      <c r="R8" s="123">
        <v>2.936</v>
      </c>
      <c r="S8" s="143" t="s">
        <v>249</v>
      </c>
      <c r="T8" s="147" t="s">
        <v>181</v>
      </c>
      <c r="U8" s="147">
        <v>24</v>
      </c>
      <c r="V8" s="208">
        <v>17.309745781589328</v>
      </c>
      <c r="W8" s="213"/>
      <c r="X8" s="205" t="s">
        <v>248</v>
      </c>
      <c r="Y8" s="112" t="s">
        <v>144</v>
      </c>
      <c r="Z8" s="123">
        <v>2.533</v>
      </c>
      <c r="AA8" s="147" t="s">
        <v>181</v>
      </c>
      <c r="AB8" s="147">
        <v>24</v>
      </c>
      <c r="AC8" s="228">
        <f>LN(Z8/0.56)*10</f>
        <v>15.092228662724803</v>
      </c>
      <c r="AD8" s="112"/>
      <c r="AE8" s="205" t="s">
        <v>201</v>
      </c>
      <c r="AF8" s="112" t="s">
        <v>145</v>
      </c>
      <c r="AG8" s="123">
        <v>1.651</v>
      </c>
      <c r="AH8" s="147" t="s">
        <v>181</v>
      </c>
      <c r="AI8" s="147">
        <v>24</v>
      </c>
      <c r="AJ8" s="203">
        <f>LN(AG8/0.49)*10</f>
        <v>12.147310528154557</v>
      </c>
      <c r="AK8" s="112"/>
      <c r="AL8" s="205" t="s">
        <v>250</v>
      </c>
      <c r="AM8" s="112"/>
      <c r="AN8" s="123"/>
      <c r="AO8" s="112"/>
      <c r="AP8" s="112"/>
      <c r="AQ8" s="112"/>
      <c r="AR8" s="112"/>
      <c r="AS8" s="112"/>
      <c r="AT8" s="112"/>
      <c r="AU8" s="123"/>
      <c r="AV8" s="112"/>
      <c r="AW8" s="112"/>
      <c r="AX8" s="112"/>
      <c r="AY8" s="112"/>
      <c r="AZ8" s="112"/>
    </row>
    <row r="9" spans="1:52" ht="12.75">
      <c r="A9" s="77" t="s">
        <v>143</v>
      </c>
      <c r="C9" s="77">
        <v>18.07</v>
      </c>
      <c r="D9" s="78">
        <v>-18</v>
      </c>
      <c r="E9" s="78">
        <v>2485</v>
      </c>
      <c r="F9" s="112" t="s">
        <v>140</v>
      </c>
      <c r="G9" s="112">
        <v>110</v>
      </c>
      <c r="H9" s="112"/>
      <c r="I9" s="132">
        <v>19.225</v>
      </c>
      <c r="J9" s="112"/>
      <c r="K9" s="112"/>
      <c r="L9" s="193" t="s">
        <v>176</v>
      </c>
      <c r="M9" s="188" t="s">
        <v>177</v>
      </c>
      <c r="N9" s="147" t="s">
        <v>198</v>
      </c>
      <c r="O9" s="112" t="s">
        <v>167</v>
      </c>
      <c r="P9" s="112"/>
      <c r="Q9" s="112" t="s">
        <v>141</v>
      </c>
      <c r="R9" s="123">
        <v>2.818</v>
      </c>
      <c r="S9" s="143" t="s">
        <v>249</v>
      </c>
      <c r="T9" s="147" t="s">
        <v>181</v>
      </c>
      <c r="U9" s="147">
        <v>24</v>
      </c>
      <c r="V9" s="208">
        <v>16.899538808831526</v>
      </c>
      <c r="W9" s="213"/>
      <c r="X9" s="205" t="s">
        <v>248</v>
      </c>
      <c r="Y9" s="112" t="s">
        <v>144</v>
      </c>
      <c r="Z9" s="123">
        <v>2.374</v>
      </c>
      <c r="AA9" s="147" t="s">
        <v>181</v>
      </c>
      <c r="AB9" s="147">
        <v>24</v>
      </c>
      <c r="AC9" s="228">
        <f aca="true" t="shared" si="0" ref="AC9:AC14">LN(Z9/0.56)*10</f>
        <v>14.443947914404182</v>
      </c>
      <c r="AD9" s="112"/>
      <c r="AE9" s="205" t="s">
        <v>201</v>
      </c>
      <c r="AF9" s="112" t="s">
        <v>145</v>
      </c>
      <c r="AG9" s="123">
        <v>1.602</v>
      </c>
      <c r="AH9" s="147" t="s">
        <v>181</v>
      </c>
      <c r="AI9" s="147">
        <v>24</v>
      </c>
      <c r="AJ9" s="203">
        <f>LN(AG9/0.49)*10</f>
        <v>11.846027365236322</v>
      </c>
      <c r="AK9" s="112"/>
      <c r="AL9" s="205" t="s">
        <v>250</v>
      </c>
      <c r="AM9" s="81"/>
      <c r="AN9" s="123"/>
      <c r="AO9" s="112"/>
      <c r="AP9" s="112"/>
      <c r="AQ9" s="112"/>
      <c r="AR9" s="112"/>
      <c r="AS9" s="112"/>
      <c r="AT9" s="113"/>
      <c r="AU9" s="123"/>
      <c r="AV9" s="112"/>
      <c r="AW9" s="112"/>
      <c r="AX9" s="112"/>
      <c r="AY9" s="112"/>
      <c r="AZ9" s="112"/>
    </row>
    <row r="10" spans="1:52" ht="12.75">
      <c r="A10" s="77" t="s">
        <v>143</v>
      </c>
      <c r="C10" s="77">
        <v>18.07</v>
      </c>
      <c r="D10" s="78">
        <v>-18</v>
      </c>
      <c r="E10" s="78">
        <v>2485</v>
      </c>
      <c r="F10" s="112" t="s">
        <v>140</v>
      </c>
      <c r="G10" s="112">
        <v>120</v>
      </c>
      <c r="H10" s="112"/>
      <c r="I10" s="132">
        <v>20.4675</v>
      </c>
      <c r="J10" s="112"/>
      <c r="K10" s="112"/>
      <c r="L10" s="193" t="s">
        <v>176</v>
      </c>
      <c r="M10" s="188" t="s">
        <v>177</v>
      </c>
      <c r="N10" s="147" t="s">
        <v>198</v>
      </c>
      <c r="O10" s="112" t="s">
        <v>167</v>
      </c>
      <c r="P10" s="112"/>
      <c r="Q10" s="112" t="s">
        <v>141</v>
      </c>
      <c r="R10" s="123">
        <v>2.712</v>
      </c>
      <c r="S10" s="143" t="s">
        <v>249</v>
      </c>
      <c r="T10" s="147" t="s">
        <v>181</v>
      </c>
      <c r="U10" s="147">
        <v>24</v>
      </c>
      <c r="V10" s="208">
        <v>16.51612837484813</v>
      </c>
      <c r="W10" s="213"/>
      <c r="X10" s="205" t="s">
        <v>248</v>
      </c>
      <c r="Y10" s="112" t="s">
        <v>144</v>
      </c>
      <c r="Z10" s="123">
        <v>2.364</v>
      </c>
      <c r="AA10" s="147" t="s">
        <v>181</v>
      </c>
      <c r="AB10" s="147">
        <v>24</v>
      </c>
      <c r="AC10" s="228">
        <f t="shared" si="0"/>
        <v>14.401735947967937</v>
      </c>
      <c r="AD10" s="112"/>
      <c r="AE10" s="205" t="s">
        <v>201</v>
      </c>
      <c r="AF10" s="112" t="s">
        <v>145</v>
      </c>
      <c r="AG10" s="123">
        <v>1.592</v>
      </c>
      <c r="AH10" s="147" t="s">
        <v>181</v>
      </c>
      <c r="AI10" s="147">
        <v>24</v>
      </c>
      <c r="AJ10" s="203">
        <f>LN(AG10/0.49)*10</f>
        <v>11.783409752996562</v>
      </c>
      <c r="AK10" s="112"/>
      <c r="AL10" s="205" t="s">
        <v>250</v>
      </c>
      <c r="AM10" s="81"/>
      <c r="AN10" s="123"/>
      <c r="AO10" s="112"/>
      <c r="AP10" s="112"/>
      <c r="AQ10" s="112"/>
      <c r="AR10" s="112"/>
      <c r="AS10" s="112"/>
      <c r="AT10" s="113"/>
      <c r="AU10" s="123"/>
      <c r="AV10" s="112"/>
      <c r="AW10" s="112"/>
      <c r="AX10" s="112"/>
      <c r="AY10" s="112"/>
      <c r="AZ10" s="112"/>
    </row>
    <row r="11" spans="1:52" ht="12.75">
      <c r="A11" s="77" t="s">
        <v>125</v>
      </c>
      <c r="C11" s="77">
        <v>27</v>
      </c>
      <c r="D11" s="78">
        <v>-18.99</v>
      </c>
      <c r="E11" s="78">
        <v>3849</v>
      </c>
      <c r="F11" s="112" t="s">
        <v>132</v>
      </c>
      <c r="G11" s="78">
        <v>50</v>
      </c>
      <c r="H11" s="112"/>
      <c r="I11" s="138">
        <v>15.97</v>
      </c>
      <c r="J11" s="112"/>
      <c r="K11" s="112"/>
      <c r="L11" s="193" t="s">
        <v>176</v>
      </c>
      <c r="M11" s="188" t="s">
        <v>177</v>
      </c>
      <c r="N11" s="147" t="s">
        <v>198</v>
      </c>
      <c r="O11" s="112" t="s">
        <v>167</v>
      </c>
      <c r="P11" s="112"/>
      <c r="Q11" s="112" t="s">
        <v>141</v>
      </c>
      <c r="R11" s="123">
        <v>2.3581757526934486</v>
      </c>
      <c r="S11" s="143" t="s">
        <v>249</v>
      </c>
      <c r="T11" s="147" t="s">
        <v>181</v>
      </c>
      <c r="U11" s="147">
        <v>24</v>
      </c>
      <c r="V11" s="208">
        <v>15.11814801389503</v>
      </c>
      <c r="W11" s="213"/>
      <c r="X11" s="205" t="s">
        <v>248</v>
      </c>
      <c r="Y11" s="112" t="s">
        <v>144</v>
      </c>
      <c r="Z11" s="123">
        <v>2.0702531406636813</v>
      </c>
      <c r="AA11" s="147" t="s">
        <v>181</v>
      </c>
      <c r="AB11" s="147">
        <v>24</v>
      </c>
      <c r="AC11" s="228">
        <f t="shared" si="0"/>
        <v>13.074893852290773</v>
      </c>
      <c r="AD11" s="112"/>
      <c r="AE11" s="205" t="s">
        <v>201</v>
      </c>
      <c r="AF11" s="112" t="s">
        <v>145</v>
      </c>
      <c r="AG11" s="123">
        <v>1.675727644944965</v>
      </c>
      <c r="AH11" s="147" t="s">
        <v>181</v>
      </c>
      <c r="AI11" s="147">
        <v>24</v>
      </c>
      <c r="AJ11" s="203">
        <f aca="true" t="shared" si="1" ref="AJ11:AJ22">LN(AG11/0.49)*10</f>
        <v>12.295973737161797</v>
      </c>
      <c r="AK11" s="112"/>
      <c r="AL11" s="205" t="s">
        <v>250</v>
      </c>
      <c r="AM11" s="81" t="s">
        <v>124</v>
      </c>
      <c r="AN11" s="123">
        <v>1.907411532668898</v>
      </c>
      <c r="AO11" s="147" t="s">
        <v>181</v>
      </c>
      <c r="AP11" s="147">
        <v>24</v>
      </c>
      <c r="AQ11" s="203">
        <f>LN(AN11/0.54)*10</f>
        <v>12.619332438452911</v>
      </c>
      <c r="AR11" s="112"/>
      <c r="AS11" s="205" t="s">
        <v>251</v>
      </c>
      <c r="AT11" s="81" t="s">
        <v>136</v>
      </c>
      <c r="AU11" s="123">
        <v>2.3440432954244534</v>
      </c>
      <c r="AV11" s="147" t="s">
        <v>181</v>
      </c>
      <c r="AW11" s="147">
        <v>24</v>
      </c>
      <c r="AX11" s="203">
        <f>LN(AU11/0.54)*10</f>
        <v>14.680634817122218</v>
      </c>
      <c r="AY11" s="112"/>
      <c r="AZ11" s="205" t="s">
        <v>251</v>
      </c>
    </row>
    <row r="12" spans="1:52" ht="12.75">
      <c r="A12" s="77" t="s">
        <v>125</v>
      </c>
      <c r="C12" s="77">
        <v>27</v>
      </c>
      <c r="D12" s="78">
        <v>-18.99</v>
      </c>
      <c r="E12" s="78">
        <v>3849</v>
      </c>
      <c r="F12" s="112" t="s">
        <v>132</v>
      </c>
      <c r="G12" s="78">
        <v>52</v>
      </c>
      <c r="H12" s="112"/>
      <c r="I12" s="139">
        <v>16.935</v>
      </c>
      <c r="J12" s="112"/>
      <c r="K12" s="112"/>
      <c r="L12" s="193" t="s">
        <v>176</v>
      </c>
      <c r="M12" s="188" t="s">
        <v>177</v>
      </c>
      <c r="N12" s="147" t="s">
        <v>198</v>
      </c>
      <c r="O12" s="112" t="s">
        <v>167</v>
      </c>
      <c r="P12" s="112"/>
      <c r="Q12" s="112" t="s">
        <v>141</v>
      </c>
      <c r="R12" s="123">
        <v>2.030725402441638</v>
      </c>
      <c r="S12" s="143" t="s">
        <v>249</v>
      </c>
      <c r="T12" s="147" t="s">
        <v>181</v>
      </c>
      <c r="U12" s="147">
        <v>24</v>
      </c>
      <c r="V12" s="208">
        <v>13.623195377334888</v>
      </c>
      <c r="W12" s="213"/>
      <c r="X12" s="205" t="s">
        <v>248</v>
      </c>
      <c r="Y12" s="112" t="s">
        <v>144</v>
      </c>
      <c r="Z12" s="123">
        <v>2.3321736728604456</v>
      </c>
      <c r="AA12" s="147" t="s">
        <v>181</v>
      </c>
      <c r="AB12" s="147">
        <v>24</v>
      </c>
      <c r="AC12" s="228">
        <f t="shared" si="0"/>
        <v>14.266192347505058</v>
      </c>
      <c r="AD12" s="112"/>
      <c r="AE12" s="205" t="s">
        <v>201</v>
      </c>
      <c r="AF12" s="112" t="s">
        <v>145</v>
      </c>
      <c r="AG12" s="123">
        <v>1.5439576880739154</v>
      </c>
      <c r="AH12" s="147" t="s">
        <v>181</v>
      </c>
      <c r="AI12" s="147">
        <v>24</v>
      </c>
      <c r="AJ12" s="203">
        <f t="shared" si="1"/>
        <v>11.476989350073449</v>
      </c>
      <c r="AK12" s="112"/>
      <c r="AL12" s="205" t="s">
        <v>250</v>
      </c>
      <c r="AM12" s="81" t="s">
        <v>124</v>
      </c>
      <c r="AN12" s="123">
        <v>1.7247585633189277</v>
      </c>
      <c r="AO12" s="147" t="s">
        <v>181</v>
      </c>
      <c r="AP12" s="147">
        <v>24</v>
      </c>
      <c r="AQ12" s="203">
        <f>LN(AN12/0.54)*10</f>
        <v>11.612732168179889</v>
      </c>
      <c r="AR12" s="112"/>
      <c r="AS12" s="205" t="s">
        <v>251</v>
      </c>
      <c r="AT12" s="113"/>
      <c r="AU12" s="123"/>
      <c r="AV12" s="112"/>
      <c r="AW12" s="112"/>
      <c r="AX12" s="112"/>
      <c r="AY12" s="112"/>
      <c r="AZ12" s="112"/>
    </row>
    <row r="13" spans="1:52" ht="12.75">
      <c r="A13" s="77" t="s">
        <v>125</v>
      </c>
      <c r="C13" s="77">
        <v>27</v>
      </c>
      <c r="D13" s="78">
        <v>-18.99</v>
      </c>
      <c r="E13" s="78">
        <v>3849</v>
      </c>
      <c r="F13" s="112" t="s">
        <v>132</v>
      </c>
      <c r="G13" s="78">
        <v>55.5</v>
      </c>
      <c r="H13" s="112"/>
      <c r="I13" s="139">
        <v>20.06</v>
      </c>
      <c r="J13" s="112"/>
      <c r="K13" s="112"/>
      <c r="L13" s="193" t="s">
        <v>176</v>
      </c>
      <c r="M13" s="188" t="s">
        <v>177</v>
      </c>
      <c r="N13" s="147" t="s">
        <v>198</v>
      </c>
      <c r="O13" s="112" t="s">
        <v>167</v>
      </c>
      <c r="P13" s="112"/>
      <c r="Q13" s="112" t="s">
        <v>141</v>
      </c>
      <c r="R13" s="123">
        <v>2.316885863550541</v>
      </c>
      <c r="S13" s="143" t="s">
        <v>249</v>
      </c>
      <c r="T13" s="147" t="s">
        <v>181</v>
      </c>
      <c r="U13" s="147">
        <v>24</v>
      </c>
      <c r="V13" s="208">
        <v>14.941504511992607</v>
      </c>
      <c r="W13" s="213"/>
      <c r="X13" s="205" t="s">
        <v>248</v>
      </c>
      <c r="Y13" s="112" t="s">
        <v>144</v>
      </c>
      <c r="Z13" s="123">
        <v>2.377523154396215</v>
      </c>
      <c r="AA13" s="147" t="s">
        <v>181</v>
      </c>
      <c r="AB13" s="147">
        <v>24</v>
      </c>
      <c r="AC13" s="228">
        <f t="shared" si="0"/>
        <v>14.458777496108407</v>
      </c>
      <c r="AD13" s="112"/>
      <c r="AE13" s="205" t="s">
        <v>201</v>
      </c>
      <c r="AF13" s="112" t="s">
        <v>145</v>
      </c>
      <c r="AG13" s="123">
        <v>1.6724389517570752</v>
      </c>
      <c r="AH13" s="147" t="s">
        <v>181</v>
      </c>
      <c r="AI13" s="147">
        <v>24</v>
      </c>
      <c r="AJ13" s="203">
        <f t="shared" si="1"/>
        <v>12.27632899039942</v>
      </c>
      <c r="AK13" s="112"/>
      <c r="AL13" s="205" t="s">
        <v>250</v>
      </c>
      <c r="AM13" s="81" t="s">
        <v>124</v>
      </c>
      <c r="AN13" s="123">
        <v>1.844263056455553</v>
      </c>
      <c r="AO13" s="147" t="s">
        <v>181</v>
      </c>
      <c r="AP13" s="147">
        <v>24</v>
      </c>
      <c r="AQ13" s="203">
        <f>LN(AN13/0.54)*10</f>
        <v>12.28265909728573</v>
      </c>
      <c r="AR13" s="112"/>
      <c r="AS13" s="205" t="s">
        <v>251</v>
      </c>
      <c r="AT13" s="113"/>
      <c r="AU13" s="123"/>
      <c r="AV13" s="112"/>
      <c r="AW13" s="112"/>
      <c r="AX13" s="112"/>
      <c r="AY13" s="112"/>
      <c r="AZ13" s="112"/>
    </row>
    <row r="14" spans="1:52" ht="12.75">
      <c r="A14" s="77" t="s">
        <v>126</v>
      </c>
      <c r="C14" s="77">
        <v>44.69</v>
      </c>
      <c r="D14" s="78">
        <v>-26.54</v>
      </c>
      <c r="E14" s="78">
        <v>3050</v>
      </c>
      <c r="F14" s="112" t="s">
        <v>132</v>
      </c>
      <c r="G14" s="78">
        <v>50</v>
      </c>
      <c r="H14" s="112"/>
      <c r="I14" s="138">
        <v>18.3</v>
      </c>
      <c r="J14" s="112"/>
      <c r="K14" s="112"/>
      <c r="L14" s="193" t="s">
        <v>176</v>
      </c>
      <c r="M14" s="188" t="s">
        <v>177</v>
      </c>
      <c r="N14" s="147" t="s">
        <v>198</v>
      </c>
      <c r="O14" s="112" t="s">
        <v>167</v>
      </c>
      <c r="P14" s="112"/>
      <c r="Q14" s="112" t="s">
        <v>141</v>
      </c>
      <c r="R14" s="123">
        <v>2.1196330737143563</v>
      </c>
      <c r="S14" s="143" t="s">
        <v>249</v>
      </c>
      <c r="T14" s="147" t="s">
        <v>181</v>
      </c>
      <c r="U14" s="147">
        <v>24</v>
      </c>
      <c r="V14" s="208">
        <v>14.051694626741595</v>
      </c>
      <c r="W14" s="213"/>
      <c r="X14" s="205" t="s">
        <v>248</v>
      </c>
      <c r="Y14" s="112" t="s">
        <v>144</v>
      </c>
      <c r="Z14" s="123">
        <v>1.90608857250558</v>
      </c>
      <c r="AA14" s="147" t="s">
        <v>181</v>
      </c>
      <c r="AB14" s="147">
        <v>24</v>
      </c>
      <c r="AC14" s="228">
        <f t="shared" si="0"/>
        <v>12.248717697649345</v>
      </c>
      <c r="AD14" s="112"/>
      <c r="AE14" s="205" t="s">
        <v>201</v>
      </c>
      <c r="AF14" s="112" t="s">
        <v>145</v>
      </c>
      <c r="AG14" s="123">
        <v>1.4357102858493351</v>
      </c>
      <c r="AH14" s="147" t="s">
        <v>181</v>
      </c>
      <c r="AI14" s="147">
        <v>24</v>
      </c>
      <c r="AJ14" s="203">
        <f t="shared" si="1"/>
        <v>10.75009587347768</v>
      </c>
      <c r="AK14" s="112"/>
      <c r="AL14" s="205" t="s">
        <v>250</v>
      </c>
      <c r="AM14" s="112"/>
      <c r="AN14" s="124"/>
      <c r="AO14" s="112"/>
      <c r="AP14" s="112"/>
      <c r="AQ14" s="112"/>
      <c r="AR14" s="112"/>
      <c r="AS14" s="112"/>
      <c r="AT14" s="112"/>
      <c r="AU14" s="124"/>
      <c r="AV14" s="112"/>
      <c r="AW14" s="112"/>
      <c r="AX14" s="112"/>
      <c r="AY14" s="112"/>
      <c r="AZ14" s="112"/>
    </row>
    <row r="15" spans="1:52" ht="12.75">
      <c r="A15" s="77" t="s">
        <v>126</v>
      </c>
      <c r="C15" s="77">
        <v>44.69</v>
      </c>
      <c r="D15" s="78">
        <v>-26.54</v>
      </c>
      <c r="E15" s="78">
        <v>3050</v>
      </c>
      <c r="F15" s="112" t="s">
        <v>132</v>
      </c>
      <c r="G15" s="78">
        <v>52.5</v>
      </c>
      <c r="H15" s="112"/>
      <c r="I15" s="138">
        <v>19.63</v>
      </c>
      <c r="J15" s="112"/>
      <c r="K15" s="112"/>
      <c r="L15" s="193" t="s">
        <v>176</v>
      </c>
      <c r="M15" s="188" t="s">
        <v>177</v>
      </c>
      <c r="N15" s="147" t="s">
        <v>198</v>
      </c>
      <c r="O15" s="112" t="s">
        <v>167</v>
      </c>
      <c r="P15" s="112"/>
      <c r="Q15" s="112" t="s">
        <v>144</v>
      </c>
      <c r="R15" s="123">
        <v>1.9141099068248328</v>
      </c>
      <c r="S15" s="143" t="s">
        <v>249</v>
      </c>
      <c r="T15" s="147" t="s">
        <v>181</v>
      </c>
      <c r="U15" s="147">
        <v>24</v>
      </c>
      <c r="V15" s="208">
        <v>12.290712092185982</v>
      </c>
      <c r="W15" s="213"/>
      <c r="X15" s="205" t="s">
        <v>201</v>
      </c>
      <c r="AA15" s="112"/>
      <c r="AB15" s="112"/>
      <c r="AC15" s="229"/>
      <c r="AD15" s="112"/>
      <c r="AE15" s="112"/>
      <c r="AF15" s="112"/>
      <c r="AG15" s="123"/>
      <c r="AH15" s="112"/>
      <c r="AI15" s="112"/>
      <c r="AJ15" s="229"/>
      <c r="AK15" s="112"/>
      <c r="AL15" s="112"/>
      <c r="AM15" s="112"/>
      <c r="AN15" s="124"/>
      <c r="AO15" s="112"/>
      <c r="AP15" s="112"/>
      <c r="AQ15" s="112"/>
      <c r="AR15" s="112"/>
      <c r="AS15" s="112"/>
      <c r="AT15" s="112"/>
      <c r="AU15" s="124"/>
      <c r="AV15" s="112"/>
      <c r="AW15" s="112"/>
      <c r="AX15" s="112"/>
      <c r="AY15" s="112"/>
      <c r="AZ15" s="112"/>
    </row>
    <row r="16" spans="1:52" ht="12.75">
      <c r="A16" s="77" t="s">
        <v>126</v>
      </c>
      <c r="C16" s="77">
        <v>44.69</v>
      </c>
      <c r="D16" s="78">
        <v>-26.54</v>
      </c>
      <c r="E16" s="78">
        <v>3050</v>
      </c>
      <c r="F16" s="112" t="s">
        <v>132</v>
      </c>
      <c r="G16" s="78">
        <v>55.5</v>
      </c>
      <c r="H16" s="112"/>
      <c r="I16" s="138">
        <v>20.3153846153846</v>
      </c>
      <c r="J16" s="112"/>
      <c r="K16" s="112"/>
      <c r="L16" s="193" t="s">
        <v>176</v>
      </c>
      <c r="M16" s="188" t="s">
        <v>177</v>
      </c>
      <c r="N16" s="147" t="s">
        <v>198</v>
      </c>
      <c r="O16" s="112" t="s">
        <v>167</v>
      </c>
      <c r="P16" s="112"/>
      <c r="Q16" s="112" t="s">
        <v>141</v>
      </c>
      <c r="R16" s="123">
        <v>1.882985312369048</v>
      </c>
      <c r="S16" s="143" t="s">
        <v>249</v>
      </c>
      <c r="T16" s="147" t="s">
        <v>181</v>
      </c>
      <c r="U16" s="147">
        <v>24</v>
      </c>
      <c r="V16" s="208">
        <v>12.867849169286071</v>
      </c>
      <c r="W16" s="213"/>
      <c r="X16" s="205" t="s">
        <v>248</v>
      </c>
      <c r="Y16" s="112" t="s">
        <v>144</v>
      </c>
      <c r="Z16" s="123">
        <v>1.810291043135324</v>
      </c>
      <c r="AA16" s="147" t="s">
        <v>181</v>
      </c>
      <c r="AB16" s="147">
        <v>24</v>
      </c>
      <c r="AC16" s="228">
        <f aca="true" t="shared" si="2" ref="AC16:AC22">LN(Z16/0.56)*10</f>
        <v>11.733061249165079</v>
      </c>
      <c r="AD16" s="112"/>
      <c r="AE16" s="205" t="s">
        <v>201</v>
      </c>
      <c r="AF16" s="112" t="s">
        <v>145</v>
      </c>
      <c r="AG16" s="123">
        <v>1.2922217476237325</v>
      </c>
      <c r="AH16" s="147" t="s">
        <v>181</v>
      </c>
      <c r="AI16" s="147">
        <v>24</v>
      </c>
      <c r="AJ16" s="203">
        <f t="shared" si="1"/>
        <v>9.697129097986291</v>
      </c>
      <c r="AK16" s="112"/>
      <c r="AL16" s="205" t="s">
        <v>250</v>
      </c>
      <c r="AM16" s="112"/>
      <c r="AN16" s="124"/>
      <c r="AO16" s="112"/>
      <c r="AP16" s="112"/>
      <c r="AQ16" s="112"/>
      <c r="AR16" s="112"/>
      <c r="AS16" s="112"/>
      <c r="AT16" s="112"/>
      <c r="AU16" s="124"/>
      <c r="AV16" s="112"/>
      <c r="AW16" s="112"/>
      <c r="AX16" s="112"/>
      <c r="AY16" s="112"/>
      <c r="AZ16" s="112"/>
    </row>
    <row r="17" spans="1:52" ht="12.75">
      <c r="A17" s="77" t="s">
        <v>126</v>
      </c>
      <c r="C17" s="77">
        <v>44.69</v>
      </c>
      <c r="D17" s="78">
        <v>-26.54</v>
      </c>
      <c r="E17" s="78">
        <v>3050</v>
      </c>
      <c r="F17" s="112" t="s">
        <v>132</v>
      </c>
      <c r="G17" s="78">
        <v>60.5</v>
      </c>
      <c r="H17" s="112"/>
      <c r="I17" s="138">
        <v>21.45769230769231</v>
      </c>
      <c r="J17" s="112"/>
      <c r="K17" s="112"/>
      <c r="L17" s="193" t="s">
        <v>176</v>
      </c>
      <c r="M17" s="188" t="s">
        <v>177</v>
      </c>
      <c r="N17" s="147" t="s">
        <v>198</v>
      </c>
      <c r="O17" s="112" t="s">
        <v>167</v>
      </c>
      <c r="P17" s="112"/>
      <c r="Q17" s="112" t="s">
        <v>141</v>
      </c>
      <c r="R17" s="123">
        <v>2.1305629821570484</v>
      </c>
      <c r="S17" s="143" t="s">
        <v>249</v>
      </c>
      <c r="T17" s="147" t="s">
        <v>181</v>
      </c>
      <c r="U17" s="147">
        <v>24</v>
      </c>
      <c r="V17" s="208">
        <v>14.103127230758867</v>
      </c>
      <c r="W17" s="213"/>
      <c r="X17" s="205" t="s">
        <v>248</v>
      </c>
      <c r="Y17" s="112" t="s">
        <v>144</v>
      </c>
      <c r="Z17" s="123">
        <v>2.0725586636615128</v>
      </c>
      <c r="AA17" s="147" t="s">
        <v>181</v>
      </c>
      <c r="AB17" s="147">
        <v>24</v>
      </c>
      <c r="AC17" s="228">
        <f t="shared" si="2"/>
        <v>13.086024086270676</v>
      </c>
      <c r="AD17" s="112"/>
      <c r="AE17" s="205" t="s">
        <v>201</v>
      </c>
      <c r="AF17" s="112" t="s">
        <v>145</v>
      </c>
      <c r="AG17" s="123">
        <v>1.462698704014247</v>
      </c>
      <c r="AH17" s="147" t="s">
        <v>181</v>
      </c>
      <c r="AI17" s="147">
        <v>24</v>
      </c>
      <c r="AJ17" s="203">
        <f t="shared" si="1"/>
        <v>10.936330447650386</v>
      </c>
      <c r="AK17" s="112"/>
      <c r="AL17" s="205" t="s">
        <v>250</v>
      </c>
      <c r="AM17" s="112"/>
      <c r="AN17" s="124"/>
      <c r="AO17" s="112"/>
      <c r="AP17" s="112"/>
      <c r="AQ17" s="112"/>
      <c r="AR17" s="112"/>
      <c r="AS17" s="112"/>
      <c r="AT17" s="112"/>
      <c r="AU17" s="124"/>
      <c r="AV17" s="112"/>
      <c r="AW17" s="112"/>
      <c r="AX17" s="112"/>
      <c r="AY17" s="112"/>
      <c r="AZ17" s="112"/>
    </row>
    <row r="18" spans="1:52" ht="12.75">
      <c r="A18" s="78" t="s">
        <v>127</v>
      </c>
      <c r="C18" s="78">
        <v>37.58</v>
      </c>
      <c r="D18" s="78">
        <v>-31.84</v>
      </c>
      <c r="E18" s="78">
        <v>2690</v>
      </c>
      <c r="F18" s="112" t="s">
        <v>132</v>
      </c>
      <c r="G18" s="78">
        <v>150</v>
      </c>
      <c r="H18" s="112"/>
      <c r="I18" s="138">
        <v>18.3</v>
      </c>
      <c r="J18" s="112"/>
      <c r="K18" s="112"/>
      <c r="L18" s="193" t="s">
        <v>176</v>
      </c>
      <c r="M18" s="188" t="s">
        <v>177</v>
      </c>
      <c r="N18" s="147" t="s">
        <v>198</v>
      </c>
      <c r="O18" s="112" t="s">
        <v>167</v>
      </c>
      <c r="P18" s="112"/>
      <c r="Q18" s="112" t="s">
        <v>141</v>
      </c>
      <c r="R18" s="123">
        <v>2.3475016075307265</v>
      </c>
      <c r="S18" s="143" t="s">
        <v>249</v>
      </c>
      <c r="T18" s="147" t="s">
        <v>181</v>
      </c>
      <c r="U18" s="147">
        <v>24</v>
      </c>
      <c r="V18" s="208">
        <v>15.072780842908324</v>
      </c>
      <c r="W18" s="213"/>
      <c r="X18" s="205" t="s">
        <v>248</v>
      </c>
      <c r="Y18" s="112" t="s">
        <v>144</v>
      </c>
      <c r="Z18" s="123">
        <v>2.041954959302783</v>
      </c>
      <c r="AA18" s="147" t="s">
        <v>181</v>
      </c>
      <c r="AB18" s="147">
        <v>24</v>
      </c>
      <c r="AC18" s="228">
        <f t="shared" si="2"/>
        <v>12.937261576036631</v>
      </c>
      <c r="AD18" s="112"/>
      <c r="AE18" s="205" t="s">
        <v>201</v>
      </c>
      <c r="AF18" s="112" t="s">
        <v>145</v>
      </c>
      <c r="AG18" s="123">
        <v>1.382499856309793</v>
      </c>
      <c r="AH18" s="147" t="s">
        <v>181</v>
      </c>
      <c r="AI18" s="147">
        <v>24</v>
      </c>
      <c r="AJ18" s="203">
        <f t="shared" si="1"/>
        <v>10.37243238356762</v>
      </c>
      <c r="AK18" s="112"/>
      <c r="AL18" s="205" t="s">
        <v>250</v>
      </c>
      <c r="AM18" s="112"/>
      <c r="AN18" s="124"/>
      <c r="AO18" s="112"/>
      <c r="AP18" s="112"/>
      <c r="AQ18" s="112"/>
      <c r="AR18" s="112"/>
      <c r="AS18" s="112"/>
      <c r="AT18" s="112"/>
      <c r="AU18" s="124"/>
      <c r="AV18" s="112"/>
      <c r="AW18" s="112"/>
      <c r="AX18" s="112"/>
      <c r="AY18" s="112"/>
      <c r="AZ18" s="112"/>
    </row>
    <row r="19" spans="1:40" ht="12.75">
      <c r="A19" s="78" t="s">
        <v>127</v>
      </c>
      <c r="C19" s="78">
        <v>37.58</v>
      </c>
      <c r="D19" s="78">
        <v>-31.84</v>
      </c>
      <c r="E19" s="78">
        <v>2690</v>
      </c>
      <c r="F19" s="112" t="s">
        <v>132</v>
      </c>
      <c r="G19" s="78">
        <v>170</v>
      </c>
      <c r="I19" s="140">
        <v>19.28</v>
      </c>
      <c r="L19" s="193" t="s">
        <v>176</v>
      </c>
      <c r="M19" s="188" t="s">
        <v>177</v>
      </c>
      <c r="N19" s="147" t="s">
        <v>198</v>
      </c>
      <c r="O19" s="112" t="s">
        <v>167</v>
      </c>
      <c r="Q19" s="112" t="s">
        <v>141</v>
      </c>
      <c r="R19" s="123">
        <v>2.303633772259536</v>
      </c>
      <c r="S19" s="143" t="s">
        <v>249</v>
      </c>
      <c r="T19" s="147" t="s">
        <v>181</v>
      </c>
      <c r="U19" s="147">
        <v>24</v>
      </c>
      <c r="V19" s="208">
        <v>14.884142445935854</v>
      </c>
      <c r="W19" s="213"/>
      <c r="X19" s="205" t="s">
        <v>248</v>
      </c>
      <c r="Y19" s="112" t="s">
        <v>144</v>
      </c>
      <c r="Z19" s="123">
        <v>2.3304288014161134</v>
      </c>
      <c r="AA19" s="147" t="s">
        <v>181</v>
      </c>
      <c r="AB19" s="147">
        <v>24</v>
      </c>
      <c r="AC19" s="228">
        <f t="shared" si="2"/>
        <v>14.258707808407365</v>
      </c>
      <c r="AD19" s="112"/>
      <c r="AE19" s="205" t="s">
        <v>201</v>
      </c>
      <c r="AF19" s="112" t="s">
        <v>145</v>
      </c>
      <c r="AG19" s="123">
        <v>1.411795543586509</v>
      </c>
      <c r="AH19" s="147" t="s">
        <v>181</v>
      </c>
      <c r="AI19" s="147">
        <v>24</v>
      </c>
      <c r="AJ19" s="203">
        <f t="shared" si="1"/>
        <v>10.582122173044086</v>
      </c>
      <c r="AK19" s="112"/>
      <c r="AL19" s="205" t="s">
        <v>250</v>
      </c>
      <c r="AM19" s="112"/>
      <c r="AN19" s="124"/>
    </row>
    <row r="20" spans="1:40" ht="12.75">
      <c r="A20" s="78" t="s">
        <v>128</v>
      </c>
      <c r="C20" s="78">
        <v>37.11</v>
      </c>
      <c r="D20" s="78">
        <v>-32.29</v>
      </c>
      <c r="E20" s="78">
        <v>2655</v>
      </c>
      <c r="F20" s="112" t="s">
        <v>132</v>
      </c>
      <c r="G20" s="78">
        <v>240</v>
      </c>
      <c r="I20" s="140">
        <v>18.898</v>
      </c>
      <c r="L20" s="193" t="s">
        <v>176</v>
      </c>
      <c r="M20" s="188" t="s">
        <v>177</v>
      </c>
      <c r="N20" s="147" t="s">
        <v>198</v>
      </c>
      <c r="O20" s="112" t="s">
        <v>167</v>
      </c>
      <c r="Q20" s="112" t="s">
        <v>141</v>
      </c>
      <c r="R20" s="123">
        <v>2.328998492135234</v>
      </c>
      <c r="S20" s="143" t="s">
        <v>249</v>
      </c>
      <c r="T20" s="147" t="s">
        <v>181</v>
      </c>
      <c r="U20" s="147">
        <v>24</v>
      </c>
      <c r="V20" s="208">
        <v>14.993648108785314</v>
      </c>
      <c r="W20" s="213"/>
      <c r="X20" s="205" t="s">
        <v>248</v>
      </c>
      <c r="Y20" s="112" t="s">
        <v>144</v>
      </c>
      <c r="Z20" s="123">
        <v>2.1432167846268357</v>
      </c>
      <c r="AA20" s="147" t="s">
        <v>181</v>
      </c>
      <c r="AB20" s="147">
        <v>24</v>
      </c>
      <c r="AC20" s="228">
        <f t="shared" si="2"/>
        <v>13.421263660433425</v>
      </c>
      <c r="AD20" s="112"/>
      <c r="AE20" s="205" t="s">
        <v>201</v>
      </c>
      <c r="AF20" s="112" t="s">
        <v>145</v>
      </c>
      <c r="AG20" s="123">
        <v>1.339023846965927</v>
      </c>
      <c r="AH20" s="147" t="s">
        <v>181</v>
      </c>
      <c r="AI20" s="147">
        <v>24</v>
      </c>
      <c r="AJ20" s="203">
        <f t="shared" si="1"/>
        <v>10.052907639618384</v>
      </c>
      <c r="AK20" s="112"/>
      <c r="AL20" s="205" t="s">
        <v>250</v>
      </c>
      <c r="AM20" s="112"/>
      <c r="AN20" s="124"/>
    </row>
    <row r="21" spans="1:40" ht="12.75">
      <c r="A21" s="78" t="s">
        <v>128</v>
      </c>
      <c r="C21" s="78">
        <v>37.11</v>
      </c>
      <c r="D21" s="78">
        <v>-32.29</v>
      </c>
      <c r="E21" s="78">
        <v>2655</v>
      </c>
      <c r="F21" s="112" t="s">
        <v>132</v>
      </c>
      <c r="G21" s="78">
        <v>270</v>
      </c>
      <c r="I21" s="140">
        <v>19.795</v>
      </c>
      <c r="L21" s="193" t="s">
        <v>176</v>
      </c>
      <c r="M21" s="188" t="s">
        <v>177</v>
      </c>
      <c r="N21" s="147" t="s">
        <v>198</v>
      </c>
      <c r="O21" s="112" t="s">
        <v>167</v>
      </c>
      <c r="Q21" s="112" t="s">
        <v>141</v>
      </c>
      <c r="R21" s="123">
        <v>2.480731323114007</v>
      </c>
      <c r="S21" s="143" t="s">
        <v>249</v>
      </c>
      <c r="T21" s="147" t="s">
        <v>181</v>
      </c>
      <c r="U21" s="147">
        <v>24</v>
      </c>
      <c r="V21" s="208">
        <v>15.624798724649526</v>
      </c>
      <c r="W21" s="213"/>
      <c r="X21" s="205" t="s">
        <v>248</v>
      </c>
      <c r="Y21" s="112" t="s">
        <v>144</v>
      </c>
      <c r="Z21" s="123">
        <v>2.3543828870857832</v>
      </c>
      <c r="AA21" s="147" t="s">
        <v>181</v>
      </c>
      <c r="AB21" s="147">
        <v>24</v>
      </c>
      <c r="AC21" s="228">
        <f t="shared" si="2"/>
        <v>14.360971446815693</v>
      </c>
      <c r="AD21" s="112"/>
      <c r="AE21" s="205" t="s">
        <v>201</v>
      </c>
      <c r="AF21" s="112" t="s">
        <v>145</v>
      </c>
      <c r="AG21" s="123">
        <v>1.4261422493141933</v>
      </c>
      <c r="AH21" s="147" t="s">
        <v>181</v>
      </c>
      <c r="AI21" s="147">
        <v>24</v>
      </c>
      <c r="AJ21" s="203">
        <f t="shared" si="1"/>
        <v>10.683229589717362</v>
      </c>
      <c r="AK21" s="112"/>
      <c r="AL21" s="205" t="s">
        <v>250</v>
      </c>
      <c r="AM21" s="112"/>
      <c r="AN21" s="124"/>
    </row>
    <row r="22" spans="1:40" ht="12.75">
      <c r="A22" s="78" t="s">
        <v>128</v>
      </c>
      <c r="C22" s="78">
        <v>37.11</v>
      </c>
      <c r="D22" s="78">
        <v>-32.29</v>
      </c>
      <c r="E22" s="78">
        <v>2655</v>
      </c>
      <c r="F22" s="112" t="s">
        <v>132</v>
      </c>
      <c r="G22" s="78">
        <v>300</v>
      </c>
      <c r="I22" s="140">
        <v>20.692</v>
      </c>
      <c r="L22" s="193" t="s">
        <v>176</v>
      </c>
      <c r="M22" s="188" t="s">
        <v>177</v>
      </c>
      <c r="N22" s="147" t="s">
        <v>198</v>
      </c>
      <c r="O22" s="112" t="s">
        <v>167</v>
      </c>
      <c r="Q22" s="112" t="s">
        <v>141</v>
      </c>
      <c r="R22" s="123">
        <v>2.4819125918304548</v>
      </c>
      <c r="S22" s="143" t="s">
        <v>249</v>
      </c>
      <c r="T22" s="147" t="s">
        <v>181</v>
      </c>
      <c r="U22" s="147">
        <v>24</v>
      </c>
      <c r="V22" s="208">
        <v>15.629559367399654</v>
      </c>
      <c r="W22" s="213"/>
      <c r="X22" s="205" t="s">
        <v>248</v>
      </c>
      <c r="Y22" s="112" t="s">
        <v>144</v>
      </c>
      <c r="Z22" s="123">
        <v>2.4815523726022857</v>
      </c>
      <c r="AA22" s="147" t="s">
        <v>181</v>
      </c>
      <c r="AB22" s="147">
        <v>24</v>
      </c>
      <c r="AC22" s="228">
        <f t="shared" si="2"/>
        <v>14.887028162951273</v>
      </c>
      <c r="AD22" s="112"/>
      <c r="AE22" s="205" t="s">
        <v>201</v>
      </c>
      <c r="AF22" s="112" t="s">
        <v>145</v>
      </c>
      <c r="AG22" s="123">
        <v>1.5337758293995691</v>
      </c>
      <c r="AH22" s="147" t="s">
        <v>181</v>
      </c>
      <c r="AI22" s="147">
        <v>24</v>
      </c>
      <c r="AJ22" s="203">
        <f t="shared" si="1"/>
        <v>11.410824454629617</v>
      </c>
      <c r="AK22" s="112"/>
      <c r="AL22" s="205" t="s">
        <v>250</v>
      </c>
      <c r="AM22" s="112"/>
      <c r="AN22" s="124"/>
    </row>
    <row r="23" spans="1:40" ht="12.75">
      <c r="A23" s="79" t="s">
        <v>146</v>
      </c>
      <c r="C23" s="114">
        <v>-56.07</v>
      </c>
      <c r="D23" s="114">
        <v>-115.083</v>
      </c>
      <c r="E23" s="79">
        <v>3094</v>
      </c>
      <c r="F23" s="91" t="s">
        <v>147</v>
      </c>
      <c r="G23" s="115">
        <v>110.5</v>
      </c>
      <c r="H23" s="116"/>
      <c r="I23" s="133">
        <v>19.55</v>
      </c>
      <c r="J23" s="91">
        <v>3</v>
      </c>
      <c r="N23" s="91" t="s">
        <v>148</v>
      </c>
      <c r="O23" s="112" t="s">
        <v>168</v>
      </c>
      <c r="Q23" s="91" t="s">
        <v>130</v>
      </c>
      <c r="R23" s="125">
        <v>0.512</v>
      </c>
      <c r="S23" s="116"/>
      <c r="T23" s="117"/>
      <c r="U23" s="117"/>
      <c r="V23" s="133">
        <v>2.8</v>
      </c>
      <c r="X23" s="112"/>
      <c r="Y23" s="112"/>
      <c r="Z23" s="124"/>
      <c r="AA23" s="112"/>
      <c r="AB23" s="112"/>
      <c r="AC23" s="112"/>
      <c r="AD23" s="112"/>
      <c r="AE23" s="112"/>
      <c r="AF23" s="112"/>
      <c r="AG23" s="124"/>
      <c r="AH23" s="112"/>
      <c r="AI23" s="112"/>
      <c r="AJ23" s="112"/>
      <c r="AK23" s="112"/>
      <c r="AL23" s="112"/>
      <c r="AM23" s="112"/>
      <c r="AN23" s="124"/>
    </row>
    <row r="24" spans="1:40" ht="12.75">
      <c r="A24" s="79" t="s">
        <v>146</v>
      </c>
      <c r="C24" s="114">
        <v>-56.07</v>
      </c>
      <c r="D24" s="114">
        <v>-115.083</v>
      </c>
      <c r="E24" s="79">
        <v>3094</v>
      </c>
      <c r="F24" s="91" t="s">
        <v>147</v>
      </c>
      <c r="G24" s="115">
        <v>121.5</v>
      </c>
      <c r="H24" s="116"/>
      <c r="I24" s="133">
        <v>20.2</v>
      </c>
      <c r="J24" s="91">
        <v>3</v>
      </c>
      <c r="N24" s="91" t="s">
        <v>148</v>
      </c>
      <c r="O24" s="112" t="s">
        <v>168</v>
      </c>
      <c r="Q24" s="91" t="s">
        <v>130</v>
      </c>
      <c r="R24" s="125">
        <v>0.468</v>
      </c>
      <c r="S24" s="116"/>
      <c r="T24" s="117"/>
      <c r="U24" s="117"/>
      <c r="V24" s="133">
        <v>1.7</v>
      </c>
      <c r="X24" s="112"/>
      <c r="Y24" s="112"/>
      <c r="Z24" s="124"/>
      <c r="AA24" s="112"/>
      <c r="AB24" s="112"/>
      <c r="AC24" s="112"/>
      <c r="AD24" s="112"/>
      <c r="AE24" s="112"/>
      <c r="AF24" s="112"/>
      <c r="AG24" s="124"/>
      <c r="AH24" s="112"/>
      <c r="AI24" s="112"/>
      <c r="AJ24" s="112"/>
      <c r="AK24" s="112"/>
      <c r="AL24" s="112"/>
      <c r="AM24" s="112"/>
      <c r="AN24" s="124"/>
    </row>
    <row r="25" spans="1:22" ht="12.75">
      <c r="A25" s="79" t="s">
        <v>146</v>
      </c>
      <c r="C25" s="114">
        <v>-56.07</v>
      </c>
      <c r="D25" s="114">
        <v>-115.083</v>
      </c>
      <c r="E25" s="79">
        <v>3094</v>
      </c>
      <c r="F25" s="91" t="s">
        <v>147</v>
      </c>
      <c r="G25" s="115">
        <v>131.5</v>
      </c>
      <c r="H25" s="116"/>
      <c r="I25" s="133">
        <v>20.74</v>
      </c>
      <c r="J25" s="91">
        <v>3</v>
      </c>
      <c r="N25" s="91" t="s">
        <v>148</v>
      </c>
      <c r="O25" s="112" t="s">
        <v>168</v>
      </c>
      <c r="Q25" s="91" t="s">
        <v>130</v>
      </c>
      <c r="R25" s="125">
        <v>0.553</v>
      </c>
      <c r="S25" s="116"/>
      <c r="T25" s="116"/>
      <c r="U25" s="116"/>
      <c r="V25" s="133">
        <v>3.7</v>
      </c>
    </row>
    <row r="26" spans="1:22" ht="12.75">
      <c r="A26" s="79" t="s">
        <v>146</v>
      </c>
      <c r="C26" s="114">
        <v>-56.07</v>
      </c>
      <c r="D26" s="114">
        <v>-115.083</v>
      </c>
      <c r="E26" s="79">
        <v>3094</v>
      </c>
      <c r="F26" s="91" t="s">
        <v>147</v>
      </c>
      <c r="G26" s="115">
        <v>142.5</v>
      </c>
      <c r="H26" s="116"/>
      <c r="I26" s="133">
        <v>21.32</v>
      </c>
      <c r="J26" s="91">
        <v>3</v>
      </c>
      <c r="N26" s="91" t="s">
        <v>148</v>
      </c>
      <c r="O26" s="112" t="s">
        <v>168</v>
      </c>
      <c r="Q26" s="91" t="s">
        <v>130</v>
      </c>
      <c r="R26" s="125">
        <v>0.484</v>
      </c>
      <c r="S26" s="116"/>
      <c r="T26" s="116"/>
      <c r="U26" s="116"/>
      <c r="V26" s="133">
        <v>2.1</v>
      </c>
    </row>
    <row r="27" spans="1:22" ht="12.75">
      <c r="A27" s="79" t="s">
        <v>146</v>
      </c>
      <c r="C27" s="114">
        <v>-56.07</v>
      </c>
      <c r="D27" s="114">
        <v>-115.083</v>
      </c>
      <c r="E27" s="79">
        <v>3094</v>
      </c>
      <c r="F27" s="91" t="s">
        <v>147</v>
      </c>
      <c r="G27" s="115">
        <v>150.5</v>
      </c>
      <c r="H27" s="116"/>
      <c r="I27" s="133">
        <v>21.74</v>
      </c>
      <c r="J27" s="91">
        <v>3</v>
      </c>
      <c r="N27" s="91" t="s">
        <v>148</v>
      </c>
      <c r="O27" s="112" t="s">
        <v>168</v>
      </c>
      <c r="Q27" s="91" t="s">
        <v>130</v>
      </c>
      <c r="R27" s="125">
        <v>0.501</v>
      </c>
      <c r="S27" s="116"/>
      <c r="T27" s="116"/>
      <c r="U27" s="116"/>
      <c r="V27" s="133">
        <v>2.5</v>
      </c>
    </row>
    <row r="28" spans="1:22" ht="12.75">
      <c r="A28" s="79" t="s">
        <v>146</v>
      </c>
      <c r="C28" s="114">
        <v>-56.07</v>
      </c>
      <c r="D28" s="114">
        <v>-115.083</v>
      </c>
      <c r="E28" s="79">
        <v>3094</v>
      </c>
      <c r="F28" s="91" t="s">
        <v>147</v>
      </c>
      <c r="G28" s="115">
        <v>161.5</v>
      </c>
      <c r="H28" s="116"/>
      <c r="I28" s="133">
        <v>22.33</v>
      </c>
      <c r="J28" s="91">
        <v>3</v>
      </c>
      <c r="N28" s="91" t="s">
        <v>148</v>
      </c>
      <c r="O28" s="112" t="s">
        <v>168</v>
      </c>
      <c r="Q28" s="91" t="s">
        <v>130</v>
      </c>
      <c r="R28" s="125">
        <v>0.503</v>
      </c>
      <c r="S28" s="116"/>
      <c r="T28" s="116"/>
      <c r="U28" s="116"/>
      <c r="V28" s="133">
        <v>2.6</v>
      </c>
    </row>
    <row r="29" spans="1:22" ht="12.75">
      <c r="A29" s="79" t="s">
        <v>146</v>
      </c>
      <c r="C29" s="114">
        <v>-56.07</v>
      </c>
      <c r="D29" s="114">
        <v>-115.083</v>
      </c>
      <c r="E29" s="79">
        <v>3094</v>
      </c>
      <c r="F29" s="91" t="s">
        <v>147</v>
      </c>
      <c r="G29" s="115">
        <v>170.5</v>
      </c>
      <c r="H29" s="116"/>
      <c r="I29" s="133">
        <v>22.83</v>
      </c>
      <c r="J29" s="91">
        <v>3</v>
      </c>
      <c r="N29" s="91" t="s">
        <v>148</v>
      </c>
      <c r="O29" s="112" t="s">
        <v>168</v>
      </c>
      <c r="Q29" s="91" t="s">
        <v>130</v>
      </c>
      <c r="R29" s="125">
        <v>0.569</v>
      </c>
      <c r="S29" s="116"/>
      <c r="T29" s="116"/>
      <c r="U29" s="116"/>
      <c r="V29" s="133">
        <v>4.1</v>
      </c>
    </row>
    <row r="30" spans="1:22" ht="12.75">
      <c r="A30" s="79" t="s">
        <v>149</v>
      </c>
      <c r="C30" s="80">
        <v>-43.517</v>
      </c>
      <c r="D30" s="114">
        <v>79.867</v>
      </c>
      <c r="E30" s="79">
        <v>3135</v>
      </c>
      <c r="F30" s="91" t="s">
        <v>147</v>
      </c>
      <c r="G30" s="115">
        <v>76</v>
      </c>
      <c r="H30" s="116"/>
      <c r="I30" s="133">
        <v>19</v>
      </c>
      <c r="J30" s="91">
        <v>3</v>
      </c>
      <c r="N30" s="91" t="s">
        <v>150</v>
      </c>
      <c r="O30" s="112" t="s">
        <v>168</v>
      </c>
      <c r="Q30" s="91" t="s">
        <v>151</v>
      </c>
      <c r="R30" s="125">
        <v>1.15</v>
      </c>
      <c r="S30" s="116"/>
      <c r="T30" s="116"/>
      <c r="U30" s="116"/>
      <c r="V30" s="133">
        <v>8.3</v>
      </c>
    </row>
    <row r="31" spans="1:22" ht="12.75">
      <c r="A31" s="79" t="s">
        <v>149</v>
      </c>
      <c r="C31" s="80">
        <v>-43.517</v>
      </c>
      <c r="D31" s="114">
        <v>79.867</v>
      </c>
      <c r="E31" s="79">
        <v>3135</v>
      </c>
      <c r="F31" s="91" t="s">
        <v>147</v>
      </c>
      <c r="G31" s="115">
        <v>85</v>
      </c>
      <c r="H31" s="116"/>
      <c r="I31" s="133">
        <v>21.1</v>
      </c>
      <c r="J31" s="91">
        <v>3</v>
      </c>
      <c r="N31" s="91" t="s">
        <v>150</v>
      </c>
      <c r="O31" s="112" t="s">
        <v>168</v>
      </c>
      <c r="Q31" s="91" t="s">
        <v>151</v>
      </c>
      <c r="R31" s="125">
        <v>1.05</v>
      </c>
      <c r="S31" s="116"/>
      <c r="T31" s="116"/>
      <c r="U31" s="116"/>
      <c r="V31" s="133">
        <v>7.5</v>
      </c>
    </row>
    <row r="32" spans="1:22" ht="12.75">
      <c r="A32" s="79" t="s">
        <v>152</v>
      </c>
      <c r="C32" s="80">
        <v>2.258</v>
      </c>
      <c r="D32" s="114">
        <v>-90.952</v>
      </c>
      <c r="E32" s="79">
        <v>2348</v>
      </c>
      <c r="F32" s="91" t="s">
        <v>134</v>
      </c>
      <c r="G32" s="115">
        <v>74</v>
      </c>
      <c r="H32" s="116"/>
      <c r="I32" s="133">
        <v>19</v>
      </c>
      <c r="J32" s="91">
        <v>3</v>
      </c>
      <c r="N32" s="91" t="s">
        <v>164</v>
      </c>
      <c r="O32" s="112" t="s">
        <v>168</v>
      </c>
      <c r="Q32" s="91" t="s">
        <v>141</v>
      </c>
      <c r="R32" s="125">
        <v>2.36</v>
      </c>
      <c r="S32" s="116"/>
      <c r="T32" s="116"/>
      <c r="U32" s="116"/>
      <c r="V32" s="133">
        <v>23.1</v>
      </c>
    </row>
    <row r="33" spans="1:22" ht="12.75">
      <c r="A33" s="79" t="s">
        <v>152</v>
      </c>
      <c r="C33" s="80">
        <v>2.258</v>
      </c>
      <c r="D33" s="114">
        <v>-90.952</v>
      </c>
      <c r="E33" s="79">
        <v>2348</v>
      </c>
      <c r="F33" s="91" t="s">
        <v>134</v>
      </c>
      <c r="G33" s="115">
        <v>79</v>
      </c>
      <c r="H33" s="116"/>
      <c r="I33" s="133">
        <v>20.1</v>
      </c>
      <c r="J33" s="91">
        <v>3</v>
      </c>
      <c r="N33" s="91" t="s">
        <v>164</v>
      </c>
      <c r="O33" s="112" t="s">
        <v>168</v>
      </c>
      <c r="Q33" s="91" t="s">
        <v>141</v>
      </c>
      <c r="R33" s="125">
        <v>2.47</v>
      </c>
      <c r="S33" s="116"/>
      <c r="T33" s="116"/>
      <c r="U33" s="116"/>
      <c r="V33" s="133">
        <v>23.6</v>
      </c>
    </row>
    <row r="34" spans="1:22" ht="12.75">
      <c r="A34" s="79" t="s">
        <v>152</v>
      </c>
      <c r="C34" s="80">
        <v>2.258</v>
      </c>
      <c r="D34" s="114">
        <v>-90.952</v>
      </c>
      <c r="E34" s="79">
        <v>2348</v>
      </c>
      <c r="F34" s="91" t="s">
        <v>134</v>
      </c>
      <c r="G34" s="115">
        <v>84</v>
      </c>
      <c r="H34" s="116"/>
      <c r="I34" s="133">
        <v>21.3</v>
      </c>
      <c r="J34" s="91">
        <v>3</v>
      </c>
      <c r="N34" s="91" t="s">
        <v>164</v>
      </c>
      <c r="O34" s="112" t="s">
        <v>168</v>
      </c>
      <c r="Q34" s="91" t="s">
        <v>141</v>
      </c>
      <c r="R34" s="125">
        <v>2.3</v>
      </c>
      <c r="S34" s="116"/>
      <c r="T34" s="116"/>
      <c r="U34" s="116"/>
      <c r="V34" s="133">
        <v>22.8</v>
      </c>
    </row>
    <row r="35" spans="1:22" ht="12.75">
      <c r="A35" s="79" t="s">
        <v>152</v>
      </c>
      <c r="C35" s="80">
        <v>2.258</v>
      </c>
      <c r="D35" s="114">
        <v>-90.952</v>
      </c>
      <c r="E35" s="79">
        <v>2348</v>
      </c>
      <c r="F35" s="91" t="s">
        <v>134</v>
      </c>
      <c r="G35" s="115">
        <v>89</v>
      </c>
      <c r="H35" s="116"/>
      <c r="I35" s="133">
        <v>22.4</v>
      </c>
      <c r="J35" s="91">
        <v>3</v>
      </c>
      <c r="N35" s="91" t="s">
        <v>164</v>
      </c>
      <c r="O35" s="112" t="s">
        <v>168</v>
      </c>
      <c r="Q35" s="91" t="s">
        <v>141</v>
      </c>
      <c r="R35" s="125">
        <v>2.45</v>
      </c>
      <c r="S35" s="116"/>
      <c r="T35" s="116"/>
      <c r="U35" s="116"/>
      <c r="V35" s="133">
        <v>23.5</v>
      </c>
    </row>
    <row r="36" spans="1:22" ht="12.75">
      <c r="A36" s="79" t="s">
        <v>153</v>
      </c>
      <c r="C36" s="114">
        <v>0.318</v>
      </c>
      <c r="D36" s="114">
        <v>159.362</v>
      </c>
      <c r="E36" s="91">
        <v>2520</v>
      </c>
      <c r="F36" s="91" t="s">
        <v>134</v>
      </c>
      <c r="G36" s="115">
        <v>58</v>
      </c>
      <c r="H36" s="116"/>
      <c r="I36" s="133">
        <v>19</v>
      </c>
      <c r="J36" s="91">
        <v>3</v>
      </c>
      <c r="N36" s="91" t="s">
        <v>164</v>
      </c>
      <c r="O36" s="112" t="s">
        <v>168</v>
      </c>
      <c r="Q36" s="91" t="s">
        <v>141</v>
      </c>
      <c r="R36" s="125">
        <v>3.14</v>
      </c>
      <c r="S36" s="116"/>
      <c r="T36" s="116"/>
      <c r="U36" s="116"/>
      <c r="V36" s="133">
        <v>26.3</v>
      </c>
    </row>
    <row r="37" spans="1:22" ht="12.75">
      <c r="A37" s="79" t="s">
        <v>153</v>
      </c>
      <c r="C37" s="114">
        <v>0.318</v>
      </c>
      <c r="D37" s="114">
        <v>159.362</v>
      </c>
      <c r="E37" s="91">
        <v>2520</v>
      </c>
      <c r="F37" s="91" t="s">
        <v>134</v>
      </c>
      <c r="G37" s="115">
        <v>63</v>
      </c>
      <c r="H37" s="116"/>
      <c r="I37" s="133">
        <v>20.7</v>
      </c>
      <c r="J37" s="91">
        <v>3</v>
      </c>
      <c r="N37" s="91" t="s">
        <v>164</v>
      </c>
      <c r="O37" s="112" t="s">
        <v>168</v>
      </c>
      <c r="Q37" s="91" t="s">
        <v>141</v>
      </c>
      <c r="R37" s="125">
        <v>3.19</v>
      </c>
      <c r="S37" s="116"/>
      <c r="T37" s="116"/>
      <c r="U37" s="116"/>
      <c r="V37" s="133">
        <v>26.4</v>
      </c>
    </row>
    <row r="38" spans="1:22" ht="12.75">
      <c r="A38" s="79" t="s">
        <v>153</v>
      </c>
      <c r="C38" s="114">
        <v>0.318</v>
      </c>
      <c r="D38" s="114">
        <v>159.362</v>
      </c>
      <c r="E38" s="91">
        <v>2520</v>
      </c>
      <c r="F38" s="91" t="s">
        <v>134</v>
      </c>
      <c r="G38" s="115">
        <v>68</v>
      </c>
      <c r="H38" s="116"/>
      <c r="I38" s="133">
        <v>22.3</v>
      </c>
      <c r="J38" s="91">
        <v>3</v>
      </c>
      <c r="N38" s="91" t="s">
        <v>164</v>
      </c>
      <c r="O38" s="112" t="s">
        <v>168</v>
      </c>
      <c r="Q38" s="91" t="s">
        <v>141</v>
      </c>
      <c r="R38" s="125">
        <v>3.11</v>
      </c>
      <c r="S38" s="116"/>
      <c r="T38" s="116"/>
      <c r="U38" s="116"/>
      <c r="V38" s="133">
        <v>26.1</v>
      </c>
    </row>
    <row r="39" spans="1:22" ht="12.75">
      <c r="A39" s="79" t="s">
        <v>153</v>
      </c>
      <c r="C39" s="114">
        <v>0.318</v>
      </c>
      <c r="D39" s="114">
        <v>159.362</v>
      </c>
      <c r="E39" s="91">
        <v>2520</v>
      </c>
      <c r="F39" s="91" t="s">
        <v>134</v>
      </c>
      <c r="G39" s="115">
        <v>70</v>
      </c>
      <c r="H39" s="116"/>
      <c r="I39" s="133">
        <v>23</v>
      </c>
      <c r="J39" s="91">
        <v>3</v>
      </c>
      <c r="N39" s="91" t="s">
        <v>164</v>
      </c>
      <c r="O39" s="112" t="s">
        <v>168</v>
      </c>
      <c r="Q39" s="91" t="s">
        <v>141</v>
      </c>
      <c r="R39" s="125">
        <v>3.07</v>
      </c>
      <c r="S39" s="116"/>
      <c r="T39" s="116"/>
      <c r="U39" s="116"/>
      <c r="V39" s="133">
        <v>26</v>
      </c>
    </row>
    <row r="40" spans="1:22" ht="12.75">
      <c r="A40" s="118" t="s">
        <v>131</v>
      </c>
      <c r="C40" s="91">
        <v>-1.665</v>
      </c>
      <c r="D40" s="114">
        <v>-12.428</v>
      </c>
      <c r="E40" s="91">
        <v>3225</v>
      </c>
      <c r="F40" s="91" t="s">
        <v>154</v>
      </c>
      <c r="G40" s="119">
        <v>108</v>
      </c>
      <c r="H40" s="116"/>
      <c r="I40" s="134">
        <v>20.07</v>
      </c>
      <c r="J40" s="91">
        <v>3</v>
      </c>
      <c r="N40" s="91" t="s">
        <v>155</v>
      </c>
      <c r="O40" s="112" t="s">
        <v>168</v>
      </c>
      <c r="Q40" s="91" t="s">
        <v>156</v>
      </c>
      <c r="R40" s="126">
        <v>2.599</v>
      </c>
      <c r="S40" s="116"/>
      <c r="T40" s="116"/>
      <c r="U40" s="116"/>
      <c r="V40" s="134">
        <v>21.94251815575332</v>
      </c>
    </row>
    <row r="41" spans="1:22" ht="12.75">
      <c r="A41" s="118" t="s">
        <v>131</v>
      </c>
      <c r="C41" s="91">
        <v>-1.665</v>
      </c>
      <c r="D41" s="114">
        <v>-12.428</v>
      </c>
      <c r="E41" s="91">
        <v>3225</v>
      </c>
      <c r="F41" s="91" t="s">
        <v>154</v>
      </c>
      <c r="G41" s="119">
        <v>118</v>
      </c>
      <c r="H41" s="116"/>
      <c r="I41" s="134">
        <v>21.2</v>
      </c>
      <c r="J41" s="91">
        <v>3</v>
      </c>
      <c r="N41" s="91" t="s">
        <v>155</v>
      </c>
      <c r="O41" s="112" t="s">
        <v>168</v>
      </c>
      <c r="Q41" s="91" t="s">
        <v>156</v>
      </c>
      <c r="R41" s="126">
        <v>2.825</v>
      </c>
      <c r="S41" s="116"/>
      <c r="T41" s="116"/>
      <c r="U41" s="116"/>
      <c r="V41" s="134">
        <v>23.04025589840048</v>
      </c>
    </row>
    <row r="42" spans="1:22" ht="12.75">
      <c r="A42" s="118" t="s">
        <v>131</v>
      </c>
      <c r="C42" s="91">
        <v>-1.665</v>
      </c>
      <c r="D42" s="114">
        <v>-12.428</v>
      </c>
      <c r="E42" s="91">
        <v>3225</v>
      </c>
      <c r="F42" s="91" t="s">
        <v>154</v>
      </c>
      <c r="G42" s="119">
        <v>123</v>
      </c>
      <c r="H42" s="116"/>
      <c r="I42" s="134">
        <v>21.77</v>
      </c>
      <c r="J42" s="91">
        <v>3</v>
      </c>
      <c r="N42" s="91" t="s">
        <v>155</v>
      </c>
      <c r="O42" s="112" t="s">
        <v>168</v>
      </c>
      <c r="Q42" s="91" t="s">
        <v>156</v>
      </c>
      <c r="R42" s="126">
        <v>2.541</v>
      </c>
      <c r="S42" s="116"/>
      <c r="T42" s="116"/>
      <c r="U42" s="116"/>
      <c r="V42" s="134">
        <v>21.64539148997657</v>
      </c>
    </row>
    <row r="43" spans="1:22" ht="12.75">
      <c r="A43" s="118" t="s">
        <v>131</v>
      </c>
      <c r="C43" s="91">
        <v>-1.665</v>
      </c>
      <c r="D43" s="114">
        <v>-12.428</v>
      </c>
      <c r="E43" s="91">
        <v>3225</v>
      </c>
      <c r="F43" s="91" t="s">
        <v>154</v>
      </c>
      <c r="G43" s="119">
        <v>133</v>
      </c>
      <c r="H43" s="116"/>
      <c r="I43" s="134">
        <v>22.9</v>
      </c>
      <c r="J43" s="91">
        <v>3</v>
      </c>
      <c r="N43" s="91" t="s">
        <v>155</v>
      </c>
      <c r="O43" s="112" t="s">
        <v>168</v>
      </c>
      <c r="Q43" s="91" t="s">
        <v>156</v>
      </c>
      <c r="R43" s="126">
        <v>2.894</v>
      </c>
      <c r="S43" s="116"/>
      <c r="T43" s="116"/>
      <c r="U43" s="116"/>
      <c r="V43" s="134">
        <v>23.357949442342566</v>
      </c>
    </row>
    <row r="44" spans="1:22" ht="12.75">
      <c r="A44" s="77" t="s">
        <v>133</v>
      </c>
      <c r="C44" s="91">
        <v>-5.77</v>
      </c>
      <c r="D44" s="91">
        <v>-10.745</v>
      </c>
      <c r="E44" s="91">
        <v>3122</v>
      </c>
      <c r="F44" s="91" t="s">
        <v>154</v>
      </c>
      <c r="G44" s="120">
        <v>53</v>
      </c>
      <c r="H44" s="116"/>
      <c r="I44" s="134">
        <v>19.95833</v>
      </c>
      <c r="J44" s="91">
        <v>3</v>
      </c>
      <c r="N44" s="91" t="s">
        <v>155</v>
      </c>
      <c r="O44" s="112" t="s">
        <v>168</v>
      </c>
      <c r="Q44" s="91" t="s">
        <v>156</v>
      </c>
      <c r="R44" s="126">
        <v>3.219</v>
      </c>
      <c r="S44" s="116"/>
      <c r="T44" s="116"/>
      <c r="U44" s="116"/>
      <c r="V44" s="134">
        <v>24.759139265993433</v>
      </c>
    </row>
    <row r="45" spans="1:22" ht="12.75">
      <c r="A45" s="77" t="s">
        <v>133</v>
      </c>
      <c r="C45" s="91">
        <v>-5.77</v>
      </c>
      <c r="D45" s="91">
        <v>-10.745</v>
      </c>
      <c r="E45" s="91">
        <v>3122</v>
      </c>
      <c r="F45" s="91" t="s">
        <v>154</v>
      </c>
      <c r="G45" s="120">
        <v>58</v>
      </c>
      <c r="H45" s="116"/>
      <c r="I45" s="134">
        <v>21.91667</v>
      </c>
      <c r="J45" s="91">
        <v>3</v>
      </c>
      <c r="N45" s="91" t="s">
        <v>155</v>
      </c>
      <c r="O45" s="112" t="s">
        <v>168</v>
      </c>
      <c r="Q45" s="91" t="s">
        <v>156</v>
      </c>
      <c r="R45" s="126">
        <v>2.928</v>
      </c>
      <c r="S45" s="116"/>
      <c r="T45" s="116"/>
      <c r="U45" s="116"/>
      <c r="V45" s="134">
        <v>23.51171886162641</v>
      </c>
    </row>
    <row r="46" spans="1:22" ht="12.75">
      <c r="A46" s="91" t="s">
        <v>157</v>
      </c>
      <c r="C46" s="114">
        <v>5.367</v>
      </c>
      <c r="D46" s="114">
        <v>-21.083</v>
      </c>
      <c r="E46" s="91">
        <v>3050</v>
      </c>
      <c r="F46" s="91" t="s">
        <v>154</v>
      </c>
      <c r="G46" s="91">
        <v>30</v>
      </c>
      <c r="I46" s="131">
        <v>19.8</v>
      </c>
      <c r="J46" s="91">
        <v>3</v>
      </c>
      <c r="N46" s="91" t="s">
        <v>158</v>
      </c>
      <c r="O46" s="112" t="s">
        <v>168</v>
      </c>
      <c r="Q46" s="91" t="s">
        <v>156</v>
      </c>
      <c r="R46" s="121">
        <v>3.22</v>
      </c>
      <c r="V46" s="131">
        <v>23.1</v>
      </c>
    </row>
    <row r="47" spans="1:22" ht="12.75">
      <c r="A47" s="91" t="s">
        <v>157</v>
      </c>
      <c r="C47" s="114">
        <v>5.367</v>
      </c>
      <c r="D47" s="114">
        <v>-21.083</v>
      </c>
      <c r="E47" s="91">
        <v>3050</v>
      </c>
      <c r="F47" s="91" t="s">
        <v>154</v>
      </c>
      <c r="G47" s="91">
        <v>30</v>
      </c>
      <c r="I47" s="131">
        <v>19.8</v>
      </c>
      <c r="J47" s="91">
        <v>3</v>
      </c>
      <c r="N47" s="91" t="s">
        <v>158</v>
      </c>
      <c r="O47" s="112" t="s">
        <v>168</v>
      </c>
      <c r="Q47" s="91" t="s">
        <v>156</v>
      </c>
      <c r="R47" s="121">
        <v>3.12</v>
      </c>
      <c r="V47" s="131">
        <v>22.8</v>
      </c>
    </row>
    <row r="48" spans="1:22" ht="12.75">
      <c r="A48" s="91" t="s">
        <v>157</v>
      </c>
      <c r="C48" s="114">
        <v>5.367</v>
      </c>
      <c r="D48" s="114">
        <v>-21.083</v>
      </c>
      <c r="E48" s="91">
        <v>3050</v>
      </c>
      <c r="F48" s="91" t="s">
        <v>154</v>
      </c>
      <c r="G48" s="91">
        <v>37</v>
      </c>
      <c r="I48" s="131">
        <v>22.8</v>
      </c>
      <c r="J48" s="91">
        <v>3</v>
      </c>
      <c r="N48" s="91" t="s">
        <v>158</v>
      </c>
      <c r="O48" s="112" t="s">
        <v>168</v>
      </c>
      <c r="Q48" s="91" t="s">
        <v>156</v>
      </c>
      <c r="R48" s="121">
        <v>2.93</v>
      </c>
      <c r="V48" s="131">
        <v>22.3</v>
      </c>
    </row>
    <row r="49" spans="1:22" ht="12.75">
      <c r="A49" s="91" t="s">
        <v>157</v>
      </c>
      <c r="C49" s="114">
        <v>5.367</v>
      </c>
      <c r="D49" s="114">
        <v>-21.083</v>
      </c>
      <c r="E49" s="91">
        <v>3050</v>
      </c>
      <c r="F49" s="91" t="s">
        <v>154</v>
      </c>
      <c r="G49" s="91">
        <v>37</v>
      </c>
      <c r="I49" s="131">
        <v>22.8</v>
      </c>
      <c r="J49" s="91">
        <v>3</v>
      </c>
      <c r="N49" s="91" t="s">
        <v>158</v>
      </c>
      <c r="O49" s="112" t="s">
        <v>168</v>
      </c>
      <c r="Q49" s="91" t="s">
        <v>156</v>
      </c>
      <c r="R49" s="121">
        <v>2.99</v>
      </c>
      <c r="V49" s="131">
        <v>22.4</v>
      </c>
    </row>
    <row r="50" spans="1:22" ht="12.75">
      <c r="A50" s="91" t="s">
        <v>159</v>
      </c>
      <c r="C50" s="114">
        <v>11.664</v>
      </c>
      <c r="D50" s="114">
        <v>-79.592</v>
      </c>
      <c r="E50" s="91">
        <v>2540</v>
      </c>
      <c r="F50" s="91" t="s">
        <v>154</v>
      </c>
      <c r="G50" s="91">
        <v>40</v>
      </c>
      <c r="I50" s="131">
        <v>21.3</v>
      </c>
      <c r="J50" s="91">
        <v>3</v>
      </c>
      <c r="N50" s="91" t="s">
        <v>158</v>
      </c>
      <c r="O50" s="112" t="s">
        <v>168</v>
      </c>
      <c r="Q50" s="91" t="s">
        <v>156</v>
      </c>
      <c r="R50" s="121">
        <v>3.27</v>
      </c>
      <c r="V50" s="131">
        <v>23.2</v>
      </c>
    </row>
    <row r="51" spans="1:22" ht="12.75">
      <c r="A51" s="91" t="s">
        <v>159</v>
      </c>
      <c r="C51" s="114">
        <v>11.664</v>
      </c>
      <c r="D51" s="114">
        <v>-79.592</v>
      </c>
      <c r="E51" s="91">
        <v>2540</v>
      </c>
      <c r="F51" s="91" t="s">
        <v>154</v>
      </c>
      <c r="G51" s="91">
        <v>40</v>
      </c>
      <c r="I51" s="131">
        <v>21.3</v>
      </c>
      <c r="J51" s="91">
        <v>3</v>
      </c>
      <c r="N51" s="91" t="s">
        <v>158</v>
      </c>
      <c r="O51" s="112" t="s">
        <v>168</v>
      </c>
      <c r="Q51" s="91" t="s">
        <v>156</v>
      </c>
      <c r="R51" s="121">
        <v>3.25</v>
      </c>
      <c r="V51" s="131">
        <v>23.2</v>
      </c>
    </row>
    <row r="52" spans="1:22" ht="12.75">
      <c r="A52" s="91" t="s">
        <v>160</v>
      </c>
      <c r="C52" s="114">
        <v>14.917</v>
      </c>
      <c r="D52" s="114">
        <v>-71.833</v>
      </c>
      <c r="E52" s="91">
        <v>3645</v>
      </c>
      <c r="F52" s="91" t="s">
        <v>154</v>
      </c>
      <c r="G52" s="91">
        <v>97</v>
      </c>
      <c r="I52" s="131">
        <v>22.6</v>
      </c>
      <c r="J52" s="91">
        <v>3</v>
      </c>
      <c r="N52" s="91" t="s">
        <v>158</v>
      </c>
      <c r="O52" s="112" t="s">
        <v>168</v>
      </c>
      <c r="Q52" s="91" t="s">
        <v>156</v>
      </c>
      <c r="R52" s="121">
        <v>3.24</v>
      </c>
      <c r="V52" s="131">
        <v>23.1</v>
      </c>
    </row>
    <row r="53" spans="1:22" ht="12.75">
      <c r="A53" s="91" t="s">
        <v>161</v>
      </c>
      <c r="C53" s="114">
        <v>-1.217</v>
      </c>
      <c r="D53" s="114">
        <v>-89.683</v>
      </c>
      <c r="E53" s="91">
        <v>617</v>
      </c>
      <c r="F53" s="91" t="s">
        <v>162</v>
      </c>
      <c r="G53" s="91">
        <v>250</v>
      </c>
      <c r="I53" s="131">
        <v>19.49</v>
      </c>
      <c r="J53" s="91">
        <v>2</v>
      </c>
      <c r="N53" s="91" t="s">
        <v>163</v>
      </c>
      <c r="O53" s="112" t="s">
        <v>168</v>
      </c>
      <c r="Q53" s="91" t="s">
        <v>156</v>
      </c>
      <c r="R53" s="121">
        <v>2.766</v>
      </c>
      <c r="V53" s="131">
        <v>21.81</v>
      </c>
    </row>
    <row r="54" spans="1:22" ht="12.75">
      <c r="A54" s="91" t="s">
        <v>161</v>
      </c>
      <c r="C54" s="114">
        <v>-1.217</v>
      </c>
      <c r="D54" s="114">
        <v>-89.683</v>
      </c>
      <c r="E54" s="91">
        <v>617</v>
      </c>
      <c r="F54" s="91" t="s">
        <v>162</v>
      </c>
      <c r="G54" s="91">
        <v>250</v>
      </c>
      <c r="I54" s="131">
        <v>19.49</v>
      </c>
      <c r="J54" s="91">
        <v>2</v>
      </c>
      <c r="N54" s="91" t="s">
        <v>163</v>
      </c>
      <c r="O54" s="112" t="s">
        <v>168</v>
      </c>
      <c r="Q54" s="91" t="s">
        <v>156</v>
      </c>
      <c r="R54" s="121">
        <v>2.756</v>
      </c>
      <c r="V54" s="131">
        <v>21.77</v>
      </c>
    </row>
    <row r="55" spans="1:22" ht="12.75">
      <c r="A55" s="91" t="s">
        <v>161</v>
      </c>
      <c r="C55" s="114">
        <v>-1.217</v>
      </c>
      <c r="D55" s="114">
        <v>-89.683</v>
      </c>
      <c r="E55" s="91">
        <v>617</v>
      </c>
      <c r="F55" s="91" t="s">
        <v>162</v>
      </c>
      <c r="G55" s="91">
        <v>256</v>
      </c>
      <c r="I55" s="131">
        <v>20.165</v>
      </c>
      <c r="J55" s="91">
        <v>2</v>
      </c>
      <c r="N55" s="91" t="s">
        <v>163</v>
      </c>
      <c r="O55" s="112" t="s">
        <v>168</v>
      </c>
      <c r="Q55" s="91" t="s">
        <v>156</v>
      </c>
      <c r="R55" s="121">
        <v>2.66</v>
      </c>
      <c r="V55" s="131">
        <v>21.38</v>
      </c>
    </row>
    <row r="56" spans="1:22" ht="12.75">
      <c r="A56" s="91" t="s">
        <v>161</v>
      </c>
      <c r="C56" s="114">
        <v>-1.217</v>
      </c>
      <c r="D56" s="114">
        <v>-89.683</v>
      </c>
      <c r="E56" s="91">
        <v>617</v>
      </c>
      <c r="F56" s="91" t="s">
        <v>162</v>
      </c>
      <c r="G56" s="91">
        <v>260</v>
      </c>
      <c r="I56" s="131">
        <v>20.614</v>
      </c>
      <c r="J56" s="91">
        <v>2</v>
      </c>
      <c r="N56" s="91" t="s">
        <v>163</v>
      </c>
      <c r="O56" s="112" t="s">
        <v>168</v>
      </c>
      <c r="Q56" s="91" t="s">
        <v>156</v>
      </c>
      <c r="R56" s="121">
        <v>2.55</v>
      </c>
      <c r="V56" s="131">
        <v>20.92</v>
      </c>
    </row>
    <row r="57" spans="1:22" ht="12.75">
      <c r="A57" s="91" t="s">
        <v>161</v>
      </c>
      <c r="C57" s="114">
        <v>-1.217</v>
      </c>
      <c r="D57" s="114">
        <v>-89.683</v>
      </c>
      <c r="E57" s="91">
        <v>617</v>
      </c>
      <c r="F57" s="91" t="s">
        <v>162</v>
      </c>
      <c r="G57" s="91">
        <v>264</v>
      </c>
      <c r="I57" s="131">
        <v>21.064</v>
      </c>
      <c r="J57" s="91">
        <v>2</v>
      </c>
      <c r="N57" s="91" t="s">
        <v>163</v>
      </c>
      <c r="O57" s="112" t="s">
        <v>168</v>
      </c>
      <c r="Q57" s="91" t="s">
        <v>156</v>
      </c>
      <c r="R57" s="121">
        <v>2.598</v>
      </c>
      <c r="V57" s="131">
        <v>21.12</v>
      </c>
    </row>
    <row r="58" spans="1:22" ht="12.75">
      <c r="A58" s="91" t="s">
        <v>161</v>
      </c>
      <c r="C58" s="114">
        <v>-1.217</v>
      </c>
      <c r="D58" s="114">
        <v>-89.683</v>
      </c>
      <c r="E58" s="91">
        <v>617</v>
      </c>
      <c r="F58" s="91" t="s">
        <v>162</v>
      </c>
      <c r="G58" s="91">
        <v>269</v>
      </c>
      <c r="I58" s="131">
        <v>21.626</v>
      </c>
      <c r="J58" s="91">
        <v>2</v>
      </c>
      <c r="N58" s="91" t="s">
        <v>163</v>
      </c>
      <c r="O58" s="112" t="s">
        <v>168</v>
      </c>
      <c r="Q58" s="91" t="s">
        <v>156</v>
      </c>
      <c r="R58" s="121">
        <v>2.635</v>
      </c>
      <c r="V58" s="131">
        <v>21.28</v>
      </c>
    </row>
    <row r="59" spans="1:22" ht="12.75">
      <c r="A59" s="91" t="s">
        <v>161</v>
      </c>
      <c r="C59" s="114">
        <v>-1.217</v>
      </c>
      <c r="D59" s="114">
        <v>-89.683</v>
      </c>
      <c r="E59" s="91">
        <v>617</v>
      </c>
      <c r="F59" s="91" t="s">
        <v>162</v>
      </c>
      <c r="G59" s="91">
        <v>269</v>
      </c>
      <c r="I59" s="131">
        <v>21.626</v>
      </c>
      <c r="J59" s="91">
        <v>2</v>
      </c>
      <c r="N59" s="91" t="s">
        <v>163</v>
      </c>
      <c r="O59" s="112" t="s">
        <v>168</v>
      </c>
      <c r="Q59" s="91" t="s">
        <v>156</v>
      </c>
      <c r="R59" s="121">
        <v>2.68</v>
      </c>
      <c r="V59" s="131">
        <v>21.47</v>
      </c>
    </row>
    <row r="60" spans="1:22" ht="12.75">
      <c r="A60" s="91" t="s">
        <v>161</v>
      </c>
      <c r="C60" s="114">
        <v>-1.217</v>
      </c>
      <c r="D60" s="114">
        <v>-89.683</v>
      </c>
      <c r="E60" s="91">
        <v>617</v>
      </c>
      <c r="F60" s="91" t="s">
        <v>162</v>
      </c>
      <c r="G60" s="91">
        <v>280</v>
      </c>
      <c r="I60" s="131">
        <v>22.863</v>
      </c>
      <c r="J60" s="91">
        <v>2</v>
      </c>
      <c r="N60" s="91" t="s">
        <v>163</v>
      </c>
      <c r="O60" s="112" t="s">
        <v>168</v>
      </c>
      <c r="Q60" s="91" t="s">
        <v>156</v>
      </c>
      <c r="R60" s="121">
        <v>2.553</v>
      </c>
      <c r="V60" s="131">
        <v>20.93</v>
      </c>
    </row>
    <row r="61" spans="1:22" ht="12.75">
      <c r="A61" s="91" t="s">
        <v>169</v>
      </c>
      <c r="C61" s="114">
        <v>10.7</v>
      </c>
      <c r="D61" s="114">
        <v>-64.93</v>
      </c>
      <c r="E61" s="91">
        <v>790</v>
      </c>
      <c r="F61" s="91" t="s">
        <v>170</v>
      </c>
      <c r="G61" s="91">
        <v>850</v>
      </c>
      <c r="I61" s="131">
        <v>19.046</v>
      </c>
      <c r="N61" s="91" t="s">
        <v>171</v>
      </c>
      <c r="O61" s="112" t="s">
        <v>172</v>
      </c>
      <c r="Q61" s="91" t="s">
        <v>173</v>
      </c>
      <c r="R61" s="121">
        <v>3.523</v>
      </c>
      <c r="V61" s="131">
        <v>24.7</v>
      </c>
    </row>
    <row r="62" spans="1:22" ht="12.75">
      <c r="A62" s="91" t="s">
        <v>169</v>
      </c>
      <c r="C62" s="114">
        <v>10.7</v>
      </c>
      <c r="D62" s="114">
        <v>-64.93</v>
      </c>
      <c r="E62" s="91">
        <v>790</v>
      </c>
      <c r="F62" s="91" t="s">
        <v>170</v>
      </c>
      <c r="G62" s="91">
        <v>855</v>
      </c>
      <c r="I62" s="131">
        <v>19.169</v>
      </c>
      <c r="N62" s="91" t="s">
        <v>171</v>
      </c>
      <c r="O62" s="112" t="s">
        <v>172</v>
      </c>
      <c r="Q62" s="91" t="s">
        <v>173</v>
      </c>
      <c r="R62" s="121">
        <v>3.411</v>
      </c>
      <c r="V62" s="131">
        <v>24.4</v>
      </c>
    </row>
    <row r="63" spans="1:22" ht="12.75">
      <c r="A63" s="91" t="s">
        <v>169</v>
      </c>
      <c r="C63" s="114">
        <v>10.7</v>
      </c>
      <c r="D63" s="114">
        <v>-64.93</v>
      </c>
      <c r="E63" s="91">
        <v>790</v>
      </c>
      <c r="F63" s="91" t="s">
        <v>170</v>
      </c>
      <c r="G63" s="91">
        <v>860</v>
      </c>
      <c r="I63" s="131">
        <v>19.292</v>
      </c>
      <c r="N63" s="91" t="s">
        <v>171</v>
      </c>
      <c r="O63" s="112" t="s">
        <v>172</v>
      </c>
      <c r="Q63" s="91" t="s">
        <v>173</v>
      </c>
      <c r="R63" s="121">
        <v>3.315</v>
      </c>
      <c r="V63" s="131">
        <v>24.1</v>
      </c>
    </row>
    <row r="64" spans="1:22" ht="12.75">
      <c r="A64" s="91" t="s">
        <v>169</v>
      </c>
      <c r="C64" s="114">
        <v>10.7</v>
      </c>
      <c r="D64" s="114">
        <v>-64.93</v>
      </c>
      <c r="E64" s="91">
        <v>790</v>
      </c>
      <c r="F64" s="91" t="s">
        <v>170</v>
      </c>
      <c r="G64" s="91">
        <v>865</v>
      </c>
      <c r="I64" s="131">
        <v>19.415</v>
      </c>
      <c r="N64" s="91" t="s">
        <v>171</v>
      </c>
      <c r="O64" s="112" t="s">
        <v>172</v>
      </c>
      <c r="Q64" s="91" t="s">
        <v>173</v>
      </c>
      <c r="R64" s="121">
        <v>3.258</v>
      </c>
      <c r="V64" s="131">
        <v>23.9</v>
      </c>
    </row>
    <row r="65" spans="1:22" ht="12.75">
      <c r="A65" s="91" t="s">
        <v>169</v>
      </c>
      <c r="C65" s="114">
        <v>10.7</v>
      </c>
      <c r="D65" s="114">
        <v>-64.93</v>
      </c>
      <c r="E65" s="91">
        <v>790</v>
      </c>
      <c r="F65" s="91" t="s">
        <v>170</v>
      </c>
      <c r="G65" s="91">
        <v>870</v>
      </c>
      <c r="I65" s="131">
        <v>19.538</v>
      </c>
      <c r="N65" s="91" t="s">
        <v>171</v>
      </c>
      <c r="O65" s="112" t="s">
        <v>172</v>
      </c>
      <c r="Q65" s="91" t="s">
        <v>173</v>
      </c>
      <c r="R65" s="121">
        <v>3.624</v>
      </c>
      <c r="V65" s="131">
        <v>25.1</v>
      </c>
    </row>
    <row r="66" spans="1:22" ht="12.75">
      <c r="A66" s="91" t="s">
        <v>169</v>
      </c>
      <c r="C66" s="114">
        <v>10.7</v>
      </c>
      <c r="D66" s="114">
        <v>-64.93</v>
      </c>
      <c r="E66" s="91">
        <v>790</v>
      </c>
      <c r="F66" s="91" t="s">
        <v>170</v>
      </c>
      <c r="G66" s="91">
        <v>875</v>
      </c>
      <c r="I66" s="131">
        <v>19.661</v>
      </c>
      <c r="N66" s="91" t="s">
        <v>171</v>
      </c>
      <c r="O66" s="112" t="s">
        <v>172</v>
      </c>
      <c r="Q66" s="91" t="s">
        <v>173</v>
      </c>
      <c r="R66" s="121">
        <v>3.268</v>
      </c>
      <c r="V66" s="131">
        <v>23.9</v>
      </c>
    </row>
    <row r="67" spans="1:22" ht="12.75">
      <c r="A67" s="91" t="s">
        <v>169</v>
      </c>
      <c r="C67" s="114">
        <v>10.7</v>
      </c>
      <c r="D67" s="114">
        <v>-64.93</v>
      </c>
      <c r="E67" s="91">
        <v>790</v>
      </c>
      <c r="F67" s="91" t="s">
        <v>170</v>
      </c>
      <c r="G67" s="91">
        <v>880</v>
      </c>
      <c r="I67" s="131">
        <v>19.783</v>
      </c>
      <c r="N67" s="91" t="s">
        <v>171</v>
      </c>
      <c r="O67" s="112" t="s">
        <v>172</v>
      </c>
      <c r="Q67" s="91" t="s">
        <v>173</v>
      </c>
      <c r="R67" s="121">
        <v>3.332</v>
      </c>
      <c r="V67" s="131">
        <v>24.1</v>
      </c>
    </row>
    <row r="68" spans="1:22" ht="12.75">
      <c r="A68" s="91" t="s">
        <v>169</v>
      </c>
      <c r="C68" s="114">
        <v>10.7</v>
      </c>
      <c r="D68" s="114">
        <v>-64.93</v>
      </c>
      <c r="E68" s="91">
        <v>790</v>
      </c>
      <c r="F68" s="91" t="s">
        <v>170</v>
      </c>
      <c r="G68" s="91">
        <f>G67+5</f>
        <v>885</v>
      </c>
      <c r="I68" s="131">
        <v>19.906</v>
      </c>
      <c r="N68" s="91" t="s">
        <v>171</v>
      </c>
      <c r="O68" s="112" t="s">
        <v>172</v>
      </c>
      <c r="Q68" s="91" t="s">
        <v>173</v>
      </c>
      <c r="R68" s="121">
        <v>3.101</v>
      </c>
      <c r="V68" s="131">
        <v>23.3</v>
      </c>
    </row>
    <row r="69" spans="1:22" ht="12.75">
      <c r="A69" s="91" t="s">
        <v>169</v>
      </c>
      <c r="C69" s="114">
        <v>10.7</v>
      </c>
      <c r="D69" s="114">
        <v>-64.93</v>
      </c>
      <c r="E69" s="91">
        <v>790</v>
      </c>
      <c r="F69" s="91" t="s">
        <v>170</v>
      </c>
      <c r="G69" s="91">
        <f aca="true" t="shared" si="3" ref="G69:G81">G68+5</f>
        <v>890</v>
      </c>
      <c r="I69" s="131">
        <v>20.029</v>
      </c>
      <c r="N69" s="91" t="s">
        <v>171</v>
      </c>
      <c r="O69" s="112" t="s">
        <v>172</v>
      </c>
      <c r="Q69" s="91" t="s">
        <v>173</v>
      </c>
      <c r="R69" s="121">
        <v>3.146</v>
      </c>
      <c r="V69" s="131">
        <v>23.5</v>
      </c>
    </row>
    <row r="70" spans="1:22" ht="12.75">
      <c r="A70" s="91" t="s">
        <v>169</v>
      </c>
      <c r="C70" s="114">
        <v>10.7</v>
      </c>
      <c r="D70" s="114">
        <v>-64.93</v>
      </c>
      <c r="E70" s="91">
        <v>790</v>
      </c>
      <c r="F70" s="91" t="s">
        <v>170</v>
      </c>
      <c r="G70" s="91">
        <f t="shared" si="3"/>
        <v>895</v>
      </c>
      <c r="I70" s="131">
        <v>20.152</v>
      </c>
      <c r="N70" s="91" t="s">
        <v>171</v>
      </c>
      <c r="O70" s="112" t="s">
        <v>172</v>
      </c>
      <c r="Q70" s="91" t="s">
        <v>173</v>
      </c>
      <c r="R70" s="121">
        <v>3.223</v>
      </c>
      <c r="V70" s="131">
        <v>23.8</v>
      </c>
    </row>
    <row r="71" spans="1:22" ht="12.75">
      <c r="A71" s="91" t="s">
        <v>169</v>
      </c>
      <c r="C71" s="114">
        <v>10.7</v>
      </c>
      <c r="D71" s="114">
        <v>-64.93</v>
      </c>
      <c r="E71" s="91">
        <v>790</v>
      </c>
      <c r="F71" s="91" t="s">
        <v>170</v>
      </c>
      <c r="G71" s="91">
        <f t="shared" si="3"/>
        <v>900</v>
      </c>
      <c r="I71" s="131">
        <v>20.275</v>
      </c>
      <c r="N71" s="91" t="s">
        <v>171</v>
      </c>
      <c r="O71" s="112" t="s">
        <v>172</v>
      </c>
      <c r="Q71" s="91" t="s">
        <v>173</v>
      </c>
      <c r="R71" s="121">
        <v>3.387</v>
      </c>
      <c r="V71" s="131">
        <v>24.3</v>
      </c>
    </row>
    <row r="72" spans="1:22" ht="12.75">
      <c r="A72" s="91" t="s">
        <v>169</v>
      </c>
      <c r="C72" s="114">
        <v>10.7</v>
      </c>
      <c r="D72" s="114">
        <v>-64.93</v>
      </c>
      <c r="E72" s="91">
        <v>790</v>
      </c>
      <c r="F72" s="91" t="s">
        <v>170</v>
      </c>
      <c r="G72" s="91">
        <f t="shared" si="3"/>
        <v>905</v>
      </c>
      <c r="I72" s="131">
        <v>20.437</v>
      </c>
      <c r="N72" s="91" t="s">
        <v>171</v>
      </c>
      <c r="O72" s="112" t="s">
        <v>172</v>
      </c>
      <c r="Q72" s="91" t="s">
        <v>173</v>
      </c>
      <c r="R72" s="121">
        <v>3.152</v>
      </c>
      <c r="V72" s="131">
        <v>23.5</v>
      </c>
    </row>
    <row r="73" spans="1:22" ht="12.75">
      <c r="A73" s="91" t="s">
        <v>169</v>
      </c>
      <c r="C73" s="114">
        <v>10.7</v>
      </c>
      <c r="D73" s="114">
        <v>-64.93</v>
      </c>
      <c r="E73" s="91">
        <v>790</v>
      </c>
      <c r="F73" s="91" t="s">
        <v>170</v>
      </c>
      <c r="G73" s="91">
        <f t="shared" si="3"/>
        <v>910</v>
      </c>
      <c r="I73" s="131">
        <v>20.692</v>
      </c>
      <c r="N73" s="91" t="s">
        <v>171</v>
      </c>
      <c r="O73" s="112" t="s">
        <v>172</v>
      </c>
      <c r="Q73" s="91" t="s">
        <v>173</v>
      </c>
      <c r="R73" s="121">
        <v>3.377</v>
      </c>
      <c r="V73" s="131">
        <v>24.3</v>
      </c>
    </row>
    <row r="74" spans="1:22" ht="12.75">
      <c r="A74" s="91" t="s">
        <v>169</v>
      </c>
      <c r="C74" s="114">
        <v>10.7</v>
      </c>
      <c r="D74" s="114">
        <v>-64.93</v>
      </c>
      <c r="E74" s="91">
        <v>790</v>
      </c>
      <c r="F74" s="91" t="s">
        <v>170</v>
      </c>
      <c r="G74" s="91">
        <f t="shared" si="3"/>
        <v>915</v>
      </c>
      <c r="I74" s="131">
        <v>20.946</v>
      </c>
      <c r="N74" s="91" t="s">
        <v>171</v>
      </c>
      <c r="O74" s="112" t="s">
        <v>172</v>
      </c>
      <c r="Q74" s="91" t="s">
        <v>173</v>
      </c>
      <c r="R74" s="121">
        <v>3.106</v>
      </c>
      <c r="V74" s="131">
        <v>23.3</v>
      </c>
    </row>
    <row r="75" spans="1:22" ht="12.75">
      <c r="A75" s="91" t="s">
        <v>169</v>
      </c>
      <c r="C75" s="114">
        <v>10.7</v>
      </c>
      <c r="D75" s="114">
        <v>-64.93</v>
      </c>
      <c r="E75" s="91">
        <v>790</v>
      </c>
      <c r="F75" s="91" t="s">
        <v>170</v>
      </c>
      <c r="G75" s="91">
        <f t="shared" si="3"/>
        <v>920</v>
      </c>
      <c r="I75" s="131">
        <v>21.201</v>
      </c>
      <c r="N75" s="91" t="s">
        <v>171</v>
      </c>
      <c r="O75" s="112" t="s">
        <v>172</v>
      </c>
      <c r="Q75" s="91" t="s">
        <v>173</v>
      </c>
      <c r="R75" s="121">
        <v>3.424</v>
      </c>
      <c r="V75" s="131">
        <v>24.4</v>
      </c>
    </row>
    <row r="76" spans="1:22" ht="12.75">
      <c r="A76" s="91" t="s">
        <v>169</v>
      </c>
      <c r="C76" s="114">
        <v>10.7</v>
      </c>
      <c r="D76" s="114">
        <v>-64.93</v>
      </c>
      <c r="E76" s="91">
        <v>790</v>
      </c>
      <c r="F76" s="91" t="s">
        <v>170</v>
      </c>
      <c r="G76" s="91">
        <f t="shared" si="3"/>
        <v>925</v>
      </c>
      <c r="I76" s="131">
        <v>21.455</v>
      </c>
      <c r="N76" s="91" t="s">
        <v>171</v>
      </c>
      <c r="O76" s="112" t="s">
        <v>172</v>
      </c>
      <c r="Q76" s="91" t="s">
        <v>173</v>
      </c>
      <c r="R76" s="121">
        <v>3.23</v>
      </c>
      <c r="V76" s="131">
        <v>23.8</v>
      </c>
    </row>
    <row r="77" spans="1:22" ht="12.75">
      <c r="A77" s="91" t="s">
        <v>169</v>
      </c>
      <c r="C77" s="114">
        <v>10.7</v>
      </c>
      <c r="D77" s="114">
        <v>-64.93</v>
      </c>
      <c r="E77" s="91">
        <v>790</v>
      </c>
      <c r="F77" s="91" t="s">
        <v>170</v>
      </c>
      <c r="G77" s="91">
        <f t="shared" si="3"/>
        <v>930</v>
      </c>
      <c r="I77" s="131">
        <v>21.71</v>
      </c>
      <c r="N77" s="91" t="s">
        <v>171</v>
      </c>
      <c r="O77" s="112" t="s">
        <v>172</v>
      </c>
      <c r="Q77" s="91" t="s">
        <v>173</v>
      </c>
      <c r="R77" s="121">
        <v>3.158</v>
      </c>
      <c r="V77" s="131">
        <v>23.5</v>
      </c>
    </row>
    <row r="78" spans="1:22" ht="12.75">
      <c r="A78" s="91" t="s">
        <v>169</v>
      </c>
      <c r="C78" s="114">
        <v>10.7</v>
      </c>
      <c r="D78" s="114">
        <v>-64.93</v>
      </c>
      <c r="E78" s="91">
        <v>790</v>
      </c>
      <c r="F78" s="91" t="s">
        <v>170</v>
      </c>
      <c r="G78" s="91">
        <f t="shared" si="3"/>
        <v>935</v>
      </c>
      <c r="I78" s="131">
        <v>21.964</v>
      </c>
      <c r="N78" s="91" t="s">
        <v>171</v>
      </c>
      <c r="O78" s="112" t="s">
        <v>172</v>
      </c>
      <c r="Q78" s="91" t="s">
        <v>173</v>
      </c>
      <c r="R78" s="121">
        <v>3.37</v>
      </c>
      <c r="V78" s="131">
        <v>24.3</v>
      </c>
    </row>
    <row r="79" spans="1:22" ht="12.75">
      <c r="A79" s="91" t="s">
        <v>169</v>
      </c>
      <c r="C79" s="114">
        <v>10.7</v>
      </c>
      <c r="D79" s="114">
        <v>-64.93</v>
      </c>
      <c r="E79" s="91">
        <v>790</v>
      </c>
      <c r="F79" s="91" t="s">
        <v>170</v>
      </c>
      <c r="G79" s="91">
        <f t="shared" si="3"/>
        <v>940</v>
      </c>
      <c r="I79" s="131">
        <v>22.219</v>
      </c>
      <c r="N79" s="91" t="s">
        <v>171</v>
      </c>
      <c r="O79" s="112" t="s">
        <v>172</v>
      </c>
      <c r="Q79" s="91" t="s">
        <v>173</v>
      </c>
      <c r="R79" s="121">
        <v>3.086</v>
      </c>
      <c r="V79" s="131">
        <v>23.3</v>
      </c>
    </row>
    <row r="80" spans="1:22" ht="12.75">
      <c r="A80" s="91" t="s">
        <v>169</v>
      </c>
      <c r="C80" s="114">
        <v>10.7</v>
      </c>
      <c r="D80" s="114">
        <v>-64.93</v>
      </c>
      <c r="E80" s="91">
        <v>790</v>
      </c>
      <c r="F80" s="91" t="s">
        <v>170</v>
      </c>
      <c r="G80" s="91">
        <f t="shared" si="3"/>
        <v>945</v>
      </c>
      <c r="I80" s="131">
        <v>22.473</v>
      </c>
      <c r="N80" s="91" t="s">
        <v>171</v>
      </c>
      <c r="O80" s="112" t="s">
        <v>172</v>
      </c>
      <c r="Q80" s="91" t="s">
        <v>173</v>
      </c>
      <c r="R80" s="121">
        <v>3.166</v>
      </c>
      <c r="V80" s="131">
        <v>23.6</v>
      </c>
    </row>
    <row r="81" spans="1:22" ht="12.75">
      <c r="A81" s="91" t="s">
        <v>169</v>
      </c>
      <c r="C81" s="114">
        <v>10.7</v>
      </c>
      <c r="D81" s="114">
        <v>-64.93</v>
      </c>
      <c r="E81" s="91">
        <v>790</v>
      </c>
      <c r="F81" s="91" t="s">
        <v>170</v>
      </c>
      <c r="G81" s="91">
        <f t="shared" si="3"/>
        <v>950</v>
      </c>
      <c r="I81" s="131">
        <v>22.728</v>
      </c>
      <c r="N81" s="91" t="s">
        <v>171</v>
      </c>
      <c r="O81" s="112" t="s">
        <v>172</v>
      </c>
      <c r="Q81" s="91" t="s">
        <v>173</v>
      </c>
      <c r="R81" s="121">
        <v>3.277</v>
      </c>
      <c r="V81" s="131">
        <v>23.9</v>
      </c>
    </row>
    <row r="82" spans="1:22" ht="12.75">
      <c r="A82" s="91" t="s">
        <v>169</v>
      </c>
      <c r="C82" s="114">
        <v>10.7</v>
      </c>
      <c r="D82" s="114">
        <v>-64.93</v>
      </c>
      <c r="E82" s="91">
        <v>790</v>
      </c>
      <c r="F82" s="91" t="s">
        <v>170</v>
      </c>
      <c r="G82" s="91">
        <f>G81+5</f>
        <v>955</v>
      </c>
      <c r="I82" s="131">
        <v>22.982</v>
      </c>
      <c r="N82" s="91" t="s">
        <v>171</v>
      </c>
      <c r="O82" s="112" t="s">
        <v>172</v>
      </c>
      <c r="Q82" s="91" t="s">
        <v>173</v>
      </c>
      <c r="R82" s="121">
        <v>3.112</v>
      </c>
      <c r="V82" s="131">
        <v>23.4</v>
      </c>
    </row>
    <row r="83" spans="1:47" s="195" customFormat="1" ht="12.75">
      <c r="A83" s="188" t="s">
        <v>174</v>
      </c>
      <c r="B83" s="188"/>
      <c r="C83" s="188">
        <v>59.8</v>
      </c>
      <c r="D83" s="188">
        <v>-23.9</v>
      </c>
      <c r="E83" s="188">
        <v>2360</v>
      </c>
      <c r="F83" s="188" t="s">
        <v>175</v>
      </c>
      <c r="G83" s="141">
        <v>160</v>
      </c>
      <c r="H83" s="189"/>
      <c r="I83" s="190">
        <v>19.188</v>
      </c>
      <c r="J83" s="191"/>
      <c r="K83" s="192">
        <v>4.914004914004914</v>
      </c>
      <c r="L83" s="193" t="s">
        <v>176</v>
      </c>
      <c r="M83" s="188" t="s">
        <v>177</v>
      </c>
      <c r="N83" s="188" t="s">
        <v>178</v>
      </c>
      <c r="O83" s="188" t="s">
        <v>179</v>
      </c>
      <c r="P83" s="194">
        <v>37877</v>
      </c>
      <c r="Q83" s="195" t="s">
        <v>184</v>
      </c>
      <c r="R83" s="142">
        <v>2.06</v>
      </c>
      <c r="S83" s="188" t="s">
        <v>180</v>
      </c>
      <c r="T83" s="144" t="s">
        <v>181</v>
      </c>
      <c r="U83" s="144" t="s">
        <v>182</v>
      </c>
      <c r="V83" s="145">
        <v>10.5</v>
      </c>
      <c r="W83" s="196"/>
      <c r="X83" s="146" t="s">
        <v>183</v>
      </c>
      <c r="Z83" s="204"/>
      <c r="AG83" s="204"/>
      <c r="AN83" s="204"/>
      <c r="AU83" s="204"/>
    </row>
    <row r="84" spans="1:47" s="195" customFormat="1" ht="12.75">
      <c r="A84" s="188" t="s">
        <v>174</v>
      </c>
      <c r="B84" s="188"/>
      <c r="C84" s="188">
        <v>59.8</v>
      </c>
      <c r="D84" s="188">
        <v>-23.9</v>
      </c>
      <c r="E84" s="188">
        <v>2360</v>
      </c>
      <c r="F84" s="188" t="s">
        <v>175</v>
      </c>
      <c r="G84" s="141">
        <v>162</v>
      </c>
      <c r="H84" s="189"/>
      <c r="I84" s="190">
        <v>19.595</v>
      </c>
      <c r="J84" s="191"/>
      <c r="K84" s="192">
        <v>4.914004914004914</v>
      </c>
      <c r="L84" s="193" t="s">
        <v>176</v>
      </c>
      <c r="M84" s="188" t="s">
        <v>177</v>
      </c>
      <c r="N84" s="188" t="s">
        <v>178</v>
      </c>
      <c r="O84" s="188" t="s">
        <v>179</v>
      </c>
      <c r="P84" s="194">
        <v>37877</v>
      </c>
      <c r="Q84" s="195" t="s">
        <v>184</v>
      </c>
      <c r="R84" s="142">
        <v>1.88</v>
      </c>
      <c r="S84" s="188" t="s">
        <v>180</v>
      </c>
      <c r="T84" s="144" t="s">
        <v>181</v>
      </c>
      <c r="U84" s="144" t="s">
        <v>182</v>
      </c>
      <c r="V84" s="145">
        <v>9.6</v>
      </c>
      <c r="W84" s="196"/>
      <c r="X84" s="146" t="s">
        <v>183</v>
      </c>
      <c r="Z84" s="204"/>
      <c r="AG84" s="204"/>
      <c r="AN84" s="204"/>
      <c r="AU84" s="204"/>
    </row>
    <row r="85" spans="1:47" s="195" customFormat="1" ht="12.75">
      <c r="A85" s="188" t="s">
        <v>174</v>
      </c>
      <c r="B85" s="188"/>
      <c r="C85" s="188">
        <v>59.8</v>
      </c>
      <c r="D85" s="188">
        <v>-23.9</v>
      </c>
      <c r="E85" s="188">
        <v>2360</v>
      </c>
      <c r="F85" s="188" t="s">
        <v>175</v>
      </c>
      <c r="G85" s="141">
        <v>164</v>
      </c>
      <c r="H85" s="189"/>
      <c r="I85" s="190">
        <v>20.003</v>
      </c>
      <c r="J85" s="191"/>
      <c r="K85" s="192">
        <v>4.914004914004914</v>
      </c>
      <c r="L85" s="193" t="s">
        <v>176</v>
      </c>
      <c r="M85" s="188" t="s">
        <v>177</v>
      </c>
      <c r="N85" s="188" t="s">
        <v>178</v>
      </c>
      <c r="O85" s="188" t="s">
        <v>179</v>
      </c>
      <c r="P85" s="194">
        <v>37877</v>
      </c>
      <c r="Q85" s="195" t="s">
        <v>184</v>
      </c>
      <c r="R85" s="142">
        <v>2.29</v>
      </c>
      <c r="S85" s="188" t="s">
        <v>180</v>
      </c>
      <c r="T85" s="144" t="s">
        <v>181</v>
      </c>
      <c r="U85" s="144" t="s">
        <v>182</v>
      </c>
      <c r="V85" s="145">
        <v>11.6</v>
      </c>
      <c r="W85" s="196"/>
      <c r="X85" s="146" t="s">
        <v>183</v>
      </c>
      <c r="Z85" s="204"/>
      <c r="AG85" s="204"/>
      <c r="AN85" s="204"/>
      <c r="AU85" s="204"/>
    </row>
    <row r="86" spans="1:47" s="195" customFormat="1" ht="12.75">
      <c r="A86" s="188" t="s">
        <v>174</v>
      </c>
      <c r="B86" s="188"/>
      <c r="C86" s="188">
        <v>59.8</v>
      </c>
      <c r="D86" s="188">
        <v>-23.9</v>
      </c>
      <c r="E86" s="188">
        <v>2360</v>
      </c>
      <c r="F86" s="188" t="s">
        <v>175</v>
      </c>
      <c r="G86" s="141">
        <v>166</v>
      </c>
      <c r="H86" s="189"/>
      <c r="I86" s="190">
        <v>20.41</v>
      </c>
      <c r="J86" s="191"/>
      <c r="K86" s="192">
        <v>4.914004914004914</v>
      </c>
      <c r="L86" s="193" t="s">
        <v>176</v>
      </c>
      <c r="M86" s="188" t="s">
        <v>177</v>
      </c>
      <c r="N86" s="188" t="s">
        <v>178</v>
      </c>
      <c r="O86" s="188" t="s">
        <v>179</v>
      </c>
      <c r="P86" s="194">
        <v>37877</v>
      </c>
      <c r="Q86" s="195" t="s">
        <v>184</v>
      </c>
      <c r="R86" s="142">
        <v>1.9</v>
      </c>
      <c r="S86" s="188" t="s">
        <v>180</v>
      </c>
      <c r="T86" s="144" t="s">
        <v>181</v>
      </c>
      <c r="U86" s="144" t="s">
        <v>182</v>
      </c>
      <c r="V86" s="145">
        <v>9.7</v>
      </c>
      <c r="W86" s="196"/>
      <c r="X86" s="146" t="s">
        <v>183</v>
      </c>
      <c r="Z86" s="204"/>
      <c r="AG86" s="204"/>
      <c r="AN86" s="204"/>
      <c r="AU86" s="204"/>
    </row>
    <row r="87" spans="1:47" s="195" customFormat="1" ht="12.75">
      <c r="A87" s="188" t="s">
        <v>174</v>
      </c>
      <c r="B87" s="188"/>
      <c r="C87" s="188">
        <v>59.8</v>
      </c>
      <c r="D87" s="188">
        <v>-23.9</v>
      </c>
      <c r="E87" s="188">
        <v>2360</v>
      </c>
      <c r="F87" s="188" t="s">
        <v>175</v>
      </c>
      <c r="G87" s="141">
        <v>168</v>
      </c>
      <c r="H87" s="189"/>
      <c r="I87" s="190">
        <v>20.817</v>
      </c>
      <c r="J87" s="191"/>
      <c r="K87" s="192">
        <v>4.914004914004914</v>
      </c>
      <c r="L87" s="193" t="s">
        <v>176</v>
      </c>
      <c r="M87" s="188" t="s">
        <v>177</v>
      </c>
      <c r="N87" s="188" t="s">
        <v>178</v>
      </c>
      <c r="O87" s="188" t="s">
        <v>179</v>
      </c>
      <c r="P87" s="194">
        <v>37877</v>
      </c>
      <c r="Q87" s="195" t="s">
        <v>184</v>
      </c>
      <c r="R87" s="142">
        <v>1.87</v>
      </c>
      <c r="S87" s="188" t="s">
        <v>180</v>
      </c>
      <c r="T87" s="144" t="s">
        <v>181</v>
      </c>
      <c r="U87" s="144" t="s">
        <v>182</v>
      </c>
      <c r="V87" s="145">
        <v>9.6</v>
      </c>
      <c r="W87" s="196"/>
      <c r="X87" s="146" t="s">
        <v>183</v>
      </c>
      <c r="Z87" s="204"/>
      <c r="AG87" s="204"/>
      <c r="AN87" s="204"/>
      <c r="AU87" s="204"/>
    </row>
    <row r="88" spans="1:47" s="195" customFormat="1" ht="12.75">
      <c r="A88" s="188" t="s">
        <v>174</v>
      </c>
      <c r="B88" s="188"/>
      <c r="C88" s="188">
        <v>59.8</v>
      </c>
      <c r="D88" s="188">
        <v>-23.9</v>
      </c>
      <c r="E88" s="188">
        <v>2360</v>
      </c>
      <c r="F88" s="188" t="s">
        <v>175</v>
      </c>
      <c r="G88" s="141">
        <v>170</v>
      </c>
      <c r="H88" s="189"/>
      <c r="I88" s="190">
        <v>21.224</v>
      </c>
      <c r="J88" s="191"/>
      <c r="K88" s="192">
        <v>4.914004914004914</v>
      </c>
      <c r="L88" s="193" t="s">
        <v>176</v>
      </c>
      <c r="M88" s="188" t="s">
        <v>177</v>
      </c>
      <c r="N88" s="188" t="s">
        <v>178</v>
      </c>
      <c r="O88" s="188" t="s">
        <v>179</v>
      </c>
      <c r="P88" s="194">
        <v>37877</v>
      </c>
      <c r="Q88" s="195" t="s">
        <v>184</v>
      </c>
      <c r="R88" s="142">
        <v>1.75</v>
      </c>
      <c r="S88" s="188" t="s">
        <v>180</v>
      </c>
      <c r="T88" s="144" t="s">
        <v>181</v>
      </c>
      <c r="U88" s="144" t="s">
        <v>182</v>
      </c>
      <c r="V88" s="145">
        <v>8.9</v>
      </c>
      <c r="W88" s="196"/>
      <c r="X88" s="146" t="s">
        <v>183</v>
      </c>
      <c r="Z88" s="204"/>
      <c r="AG88" s="204"/>
      <c r="AN88" s="204"/>
      <c r="AU88" s="204"/>
    </row>
    <row r="89" spans="1:47" s="195" customFormat="1" ht="12.75">
      <c r="A89" s="188" t="s">
        <v>174</v>
      </c>
      <c r="B89" s="188"/>
      <c r="C89" s="188">
        <v>59.8</v>
      </c>
      <c r="D89" s="188">
        <v>-23.9</v>
      </c>
      <c r="E89" s="188">
        <v>2360</v>
      </c>
      <c r="F89" s="188" t="s">
        <v>175</v>
      </c>
      <c r="G89" s="141">
        <v>172</v>
      </c>
      <c r="H89" s="189"/>
      <c r="I89" s="190">
        <v>21.631</v>
      </c>
      <c r="J89" s="191"/>
      <c r="K89" s="192">
        <v>4.914004914004914</v>
      </c>
      <c r="L89" s="193" t="s">
        <v>176</v>
      </c>
      <c r="M89" s="188" t="s">
        <v>177</v>
      </c>
      <c r="N89" s="188" t="s">
        <v>178</v>
      </c>
      <c r="O89" s="188" t="s">
        <v>179</v>
      </c>
      <c r="P89" s="194">
        <v>37877</v>
      </c>
      <c r="Q89" s="195" t="s">
        <v>184</v>
      </c>
      <c r="R89" s="142">
        <v>1.71</v>
      </c>
      <c r="S89" s="188" t="s">
        <v>180</v>
      </c>
      <c r="T89" s="144" t="s">
        <v>181</v>
      </c>
      <c r="U89" s="144" t="s">
        <v>182</v>
      </c>
      <c r="V89" s="145">
        <v>8.6</v>
      </c>
      <c r="W89" s="196"/>
      <c r="X89" s="146" t="s">
        <v>183</v>
      </c>
      <c r="Z89" s="204"/>
      <c r="AG89" s="204"/>
      <c r="AN89" s="204"/>
      <c r="AU89" s="204"/>
    </row>
    <row r="90" spans="1:47" s="195" customFormat="1" ht="12.75">
      <c r="A90" s="188" t="s">
        <v>174</v>
      </c>
      <c r="B90" s="188"/>
      <c r="C90" s="188">
        <v>59.8</v>
      </c>
      <c r="D90" s="188">
        <v>-23.9</v>
      </c>
      <c r="E90" s="188">
        <v>2360</v>
      </c>
      <c r="F90" s="188" t="s">
        <v>175</v>
      </c>
      <c r="G90" s="141">
        <v>174</v>
      </c>
      <c r="H90" s="189"/>
      <c r="I90" s="190">
        <v>22.039</v>
      </c>
      <c r="J90" s="191"/>
      <c r="K90" s="192">
        <v>4.914004914004914</v>
      </c>
      <c r="L90" s="193" t="s">
        <v>176</v>
      </c>
      <c r="M90" s="188" t="s">
        <v>177</v>
      </c>
      <c r="N90" s="188" t="s">
        <v>178</v>
      </c>
      <c r="O90" s="188" t="s">
        <v>179</v>
      </c>
      <c r="P90" s="194">
        <v>37877</v>
      </c>
      <c r="Q90" s="195" t="s">
        <v>184</v>
      </c>
      <c r="R90" s="142">
        <v>1.79</v>
      </c>
      <c r="S90" s="188" t="s">
        <v>180</v>
      </c>
      <c r="T90" s="144" t="s">
        <v>181</v>
      </c>
      <c r="U90" s="144" t="s">
        <v>182</v>
      </c>
      <c r="V90" s="145">
        <v>9.1</v>
      </c>
      <c r="W90" s="196"/>
      <c r="X90" s="146" t="s">
        <v>183</v>
      </c>
      <c r="Z90" s="204"/>
      <c r="AG90" s="204"/>
      <c r="AN90" s="204"/>
      <c r="AU90" s="204"/>
    </row>
    <row r="91" spans="1:47" s="195" customFormat="1" ht="12.75">
      <c r="A91" s="188" t="s">
        <v>174</v>
      </c>
      <c r="B91" s="188"/>
      <c r="C91" s="188">
        <v>59.8</v>
      </c>
      <c r="D91" s="188">
        <v>-23.9</v>
      </c>
      <c r="E91" s="188">
        <v>2360</v>
      </c>
      <c r="F91" s="188" t="s">
        <v>175</v>
      </c>
      <c r="G91" s="141">
        <v>176</v>
      </c>
      <c r="H91" s="189"/>
      <c r="I91" s="190">
        <v>22.446</v>
      </c>
      <c r="J91" s="191"/>
      <c r="K91" s="192">
        <v>4.914004914004914</v>
      </c>
      <c r="L91" s="193" t="s">
        <v>176</v>
      </c>
      <c r="M91" s="188" t="s">
        <v>177</v>
      </c>
      <c r="N91" s="188" t="s">
        <v>178</v>
      </c>
      <c r="O91" s="188" t="s">
        <v>179</v>
      </c>
      <c r="P91" s="194">
        <v>37877</v>
      </c>
      <c r="Q91" s="195" t="s">
        <v>184</v>
      </c>
      <c r="R91" s="142">
        <v>1.97</v>
      </c>
      <c r="S91" s="188" t="s">
        <v>180</v>
      </c>
      <c r="T91" s="144" t="s">
        <v>181</v>
      </c>
      <c r="U91" s="144" t="s">
        <v>182</v>
      </c>
      <c r="V91" s="145">
        <v>10.1</v>
      </c>
      <c r="W91" s="196"/>
      <c r="X91" s="146" t="s">
        <v>183</v>
      </c>
      <c r="Z91" s="204"/>
      <c r="AG91" s="204"/>
      <c r="AN91" s="204"/>
      <c r="AU91" s="204"/>
    </row>
    <row r="92" spans="1:46" s="195" customFormat="1" ht="12.75">
      <c r="A92" s="188" t="s">
        <v>185</v>
      </c>
      <c r="B92" s="191"/>
      <c r="C92" s="188">
        <v>19</v>
      </c>
      <c r="D92" s="188">
        <v>-20.17</v>
      </c>
      <c r="E92" s="188">
        <v>3200</v>
      </c>
      <c r="F92" s="188" t="s">
        <v>175</v>
      </c>
      <c r="G92" s="188">
        <v>58.5</v>
      </c>
      <c r="H92" s="189"/>
      <c r="I92" s="188">
        <v>19.03</v>
      </c>
      <c r="J92" s="197">
        <v>2</v>
      </c>
      <c r="K92" s="198">
        <v>5.405405405405391</v>
      </c>
      <c r="L92" s="193" t="s">
        <v>176</v>
      </c>
      <c r="M92" s="188" t="s">
        <v>177</v>
      </c>
      <c r="N92" s="188" t="s">
        <v>188</v>
      </c>
      <c r="O92" s="188" t="s">
        <v>179</v>
      </c>
      <c r="P92" s="194">
        <v>37877</v>
      </c>
      <c r="Q92" s="195" t="s">
        <v>186</v>
      </c>
      <c r="R92" s="198">
        <v>2.234</v>
      </c>
      <c r="S92" s="191"/>
      <c r="T92" s="144" t="s">
        <v>181</v>
      </c>
      <c r="U92" s="144" t="s">
        <v>182</v>
      </c>
      <c r="V92" s="199">
        <v>14.577</v>
      </c>
      <c r="W92" s="196"/>
      <c r="X92" s="188" t="s">
        <v>188</v>
      </c>
      <c r="Z92" s="198">
        <v>3.119</v>
      </c>
      <c r="AA92" s="196"/>
      <c r="AB92" s="200">
        <v>20</v>
      </c>
      <c r="AC92" s="199">
        <v>17.914</v>
      </c>
      <c r="AD92" s="196"/>
      <c r="AE92" s="188" t="s">
        <v>188</v>
      </c>
      <c r="AF92" s="204"/>
      <c r="AM92" s="204"/>
      <c r="AT92" s="204"/>
    </row>
    <row r="93" spans="1:46" s="195" customFormat="1" ht="12.75">
      <c r="A93" s="188" t="s">
        <v>185</v>
      </c>
      <c r="B93" s="191"/>
      <c r="C93" s="188">
        <v>19</v>
      </c>
      <c r="D93" s="188">
        <v>-20.17</v>
      </c>
      <c r="E93" s="188">
        <v>3200</v>
      </c>
      <c r="F93" s="188" t="s">
        <v>175</v>
      </c>
      <c r="G93" s="188">
        <v>60.5</v>
      </c>
      <c r="H93" s="189"/>
      <c r="I93" s="188">
        <v>19.4</v>
      </c>
      <c r="J93" s="197">
        <v>2</v>
      </c>
      <c r="K93" s="198">
        <v>5.405405405405391</v>
      </c>
      <c r="L93" s="193" t="s">
        <v>176</v>
      </c>
      <c r="M93" s="188" t="s">
        <v>177</v>
      </c>
      <c r="N93" s="188" t="s">
        <v>188</v>
      </c>
      <c r="O93" s="188" t="s">
        <v>179</v>
      </c>
      <c r="P93" s="194">
        <v>37877</v>
      </c>
      <c r="Q93" s="195" t="s">
        <v>186</v>
      </c>
      <c r="R93" s="198">
        <v>2.763</v>
      </c>
      <c r="S93" s="191"/>
      <c r="T93" s="144" t="s">
        <v>181</v>
      </c>
      <c r="U93" s="144" t="s">
        <v>182</v>
      </c>
      <c r="V93" s="199">
        <v>16.702</v>
      </c>
      <c r="W93" s="196"/>
      <c r="X93" s="188" t="s">
        <v>188</v>
      </c>
      <c r="Z93" s="198">
        <v>3.163</v>
      </c>
      <c r="AA93" s="196"/>
      <c r="AB93" s="200">
        <v>20</v>
      </c>
      <c r="AC93" s="199">
        <v>18.054</v>
      </c>
      <c r="AD93" s="196"/>
      <c r="AE93" s="188" t="s">
        <v>188</v>
      </c>
      <c r="AF93" s="204"/>
      <c r="AM93" s="204"/>
      <c r="AT93" s="204"/>
    </row>
    <row r="94" spans="1:46" s="195" customFormat="1" ht="12.75">
      <c r="A94" s="188" t="s">
        <v>185</v>
      </c>
      <c r="B94" s="191"/>
      <c r="C94" s="188">
        <v>19</v>
      </c>
      <c r="D94" s="188">
        <v>-20.17</v>
      </c>
      <c r="E94" s="188">
        <v>3200</v>
      </c>
      <c r="F94" s="188" t="s">
        <v>175</v>
      </c>
      <c r="G94" s="188">
        <v>62.5</v>
      </c>
      <c r="H94" s="189"/>
      <c r="I94" s="188">
        <v>19.77</v>
      </c>
      <c r="J94" s="197">
        <v>2</v>
      </c>
      <c r="K94" s="198">
        <v>5.405405405405391</v>
      </c>
      <c r="L94" s="193" t="s">
        <v>176</v>
      </c>
      <c r="M94" s="188" t="s">
        <v>177</v>
      </c>
      <c r="N94" s="188" t="s">
        <v>188</v>
      </c>
      <c r="O94" s="188" t="s">
        <v>179</v>
      </c>
      <c r="P94" s="194">
        <v>37877</v>
      </c>
      <c r="Q94" s="195" t="s">
        <v>186</v>
      </c>
      <c r="R94" s="198">
        <v>2.342</v>
      </c>
      <c r="S94" s="191"/>
      <c r="T94" s="144" t="s">
        <v>181</v>
      </c>
      <c r="U94" s="144" t="s">
        <v>182</v>
      </c>
      <c r="V94" s="199">
        <v>15.049</v>
      </c>
      <c r="W94" s="196"/>
      <c r="X94" s="188" t="s">
        <v>188</v>
      </c>
      <c r="Z94" s="198">
        <v>2.882</v>
      </c>
      <c r="AA94" s="196"/>
      <c r="AB94" s="200">
        <v>20</v>
      </c>
      <c r="AC94" s="199">
        <v>17.124</v>
      </c>
      <c r="AD94" s="196"/>
      <c r="AE94" s="188" t="s">
        <v>188</v>
      </c>
      <c r="AF94" s="204"/>
      <c r="AM94" s="204"/>
      <c r="AT94" s="204"/>
    </row>
    <row r="95" spans="1:46" s="195" customFormat="1" ht="12.75">
      <c r="A95" s="188" t="s">
        <v>185</v>
      </c>
      <c r="B95" s="191"/>
      <c r="C95" s="188">
        <v>19</v>
      </c>
      <c r="D95" s="188">
        <v>-20.17</v>
      </c>
      <c r="E95" s="188">
        <v>3200</v>
      </c>
      <c r="F95" s="188" t="s">
        <v>175</v>
      </c>
      <c r="G95" s="188">
        <v>64.5</v>
      </c>
      <c r="H95" s="189"/>
      <c r="I95" s="188">
        <v>20.14</v>
      </c>
      <c r="J95" s="197">
        <v>2</v>
      </c>
      <c r="K95" s="198">
        <v>5.405405405405391</v>
      </c>
      <c r="L95" s="193" t="s">
        <v>176</v>
      </c>
      <c r="M95" s="188" t="s">
        <v>177</v>
      </c>
      <c r="N95" s="188" t="s">
        <v>188</v>
      </c>
      <c r="O95" s="188" t="s">
        <v>179</v>
      </c>
      <c r="P95" s="194">
        <v>37877</v>
      </c>
      <c r="Q95" s="195" t="s">
        <v>186</v>
      </c>
      <c r="R95" s="198">
        <v>2.402</v>
      </c>
      <c r="S95" s="191"/>
      <c r="T95" s="144" t="s">
        <v>181</v>
      </c>
      <c r="U95" s="144" t="s">
        <v>182</v>
      </c>
      <c r="V95" s="199">
        <v>15.302</v>
      </c>
      <c r="W95" s="196"/>
      <c r="X95" s="188" t="s">
        <v>188</v>
      </c>
      <c r="Z95" s="198">
        <v>3.16</v>
      </c>
      <c r="AA95" s="196"/>
      <c r="AB95" s="200">
        <v>20</v>
      </c>
      <c r="AC95" s="199">
        <v>18.045</v>
      </c>
      <c r="AD95" s="196"/>
      <c r="AE95" s="188" t="s">
        <v>188</v>
      </c>
      <c r="AF95" s="204"/>
      <c r="AM95" s="204"/>
      <c r="AT95" s="204"/>
    </row>
    <row r="96" spans="1:46" s="195" customFormat="1" ht="12.75">
      <c r="A96" s="188" t="s">
        <v>185</v>
      </c>
      <c r="B96" s="191"/>
      <c r="C96" s="188">
        <v>19</v>
      </c>
      <c r="D96" s="188">
        <v>-20.17</v>
      </c>
      <c r="E96" s="188">
        <v>3200</v>
      </c>
      <c r="F96" s="188" t="s">
        <v>175</v>
      </c>
      <c r="G96" s="188">
        <v>66.5</v>
      </c>
      <c r="H96" s="189"/>
      <c r="I96" s="188">
        <v>20.51</v>
      </c>
      <c r="J96" s="197">
        <v>2</v>
      </c>
      <c r="K96" s="198">
        <v>5.405405405405391</v>
      </c>
      <c r="L96" s="193" t="s">
        <v>176</v>
      </c>
      <c r="M96" s="188" t="s">
        <v>177</v>
      </c>
      <c r="N96" s="188" t="s">
        <v>188</v>
      </c>
      <c r="O96" s="188" t="s">
        <v>179</v>
      </c>
      <c r="P96" s="194">
        <v>37877</v>
      </c>
      <c r="Q96" s="195" t="s">
        <v>186</v>
      </c>
      <c r="R96" s="198">
        <v>2.258</v>
      </c>
      <c r="S96" s="191"/>
      <c r="T96" s="144" t="s">
        <v>181</v>
      </c>
      <c r="U96" s="144" t="s">
        <v>182</v>
      </c>
      <c r="V96" s="199">
        <v>14.684</v>
      </c>
      <c r="W96" s="196"/>
      <c r="X96" s="188" t="s">
        <v>188</v>
      </c>
      <c r="Z96" s="198">
        <v>2.796</v>
      </c>
      <c r="AA96" s="196"/>
      <c r="AB96" s="200">
        <v>20</v>
      </c>
      <c r="AC96" s="199">
        <v>16.821</v>
      </c>
      <c r="AD96" s="196"/>
      <c r="AE96" s="188" t="s">
        <v>188</v>
      </c>
      <c r="AF96" s="204"/>
      <c r="AM96" s="204"/>
      <c r="AT96" s="204"/>
    </row>
    <row r="97" spans="1:46" s="195" customFormat="1" ht="12.75">
      <c r="A97" s="188" t="s">
        <v>185</v>
      </c>
      <c r="B97" s="191"/>
      <c r="C97" s="188">
        <v>19</v>
      </c>
      <c r="D97" s="188">
        <v>-20.17</v>
      </c>
      <c r="E97" s="188">
        <v>3200</v>
      </c>
      <c r="F97" s="188" t="s">
        <v>175</v>
      </c>
      <c r="G97" s="188">
        <v>68.5</v>
      </c>
      <c r="H97" s="189"/>
      <c r="I97" s="188">
        <v>20.89</v>
      </c>
      <c r="J97" s="197">
        <v>2</v>
      </c>
      <c r="K97" s="198">
        <v>5.405405405405391</v>
      </c>
      <c r="L97" s="193" t="s">
        <v>176</v>
      </c>
      <c r="M97" s="188" t="s">
        <v>177</v>
      </c>
      <c r="N97" s="188" t="s">
        <v>188</v>
      </c>
      <c r="O97" s="188" t="s">
        <v>179</v>
      </c>
      <c r="P97" s="194">
        <v>37877</v>
      </c>
      <c r="Q97" s="195" t="s">
        <v>186</v>
      </c>
      <c r="R97" s="198">
        <v>2.413</v>
      </c>
      <c r="S97" s="191"/>
      <c r="T97" s="144" t="s">
        <v>181</v>
      </c>
      <c r="U97" s="144" t="s">
        <v>182</v>
      </c>
      <c r="V97" s="199">
        <v>15.348</v>
      </c>
      <c r="W97" s="196"/>
      <c r="X97" s="188" t="s">
        <v>188</v>
      </c>
      <c r="Z97" s="198">
        <v>2.363</v>
      </c>
      <c r="AA97" s="196"/>
      <c r="AB97" s="200">
        <v>20</v>
      </c>
      <c r="AC97" s="199">
        <v>15.139</v>
      </c>
      <c r="AD97" s="196"/>
      <c r="AE97" s="188" t="s">
        <v>188</v>
      </c>
      <c r="AF97" s="204"/>
      <c r="AM97" s="204"/>
      <c r="AT97" s="204"/>
    </row>
    <row r="98" spans="1:46" s="195" customFormat="1" ht="12.75">
      <c r="A98" s="188" t="s">
        <v>185</v>
      </c>
      <c r="B98" s="191"/>
      <c r="C98" s="188">
        <v>19</v>
      </c>
      <c r="D98" s="188">
        <v>-20.17</v>
      </c>
      <c r="E98" s="188">
        <v>3200</v>
      </c>
      <c r="F98" s="188" t="s">
        <v>175</v>
      </c>
      <c r="G98" s="188">
        <v>70.5</v>
      </c>
      <c r="H98" s="189"/>
      <c r="I98" s="188">
        <v>21.26</v>
      </c>
      <c r="J98" s="197">
        <v>2</v>
      </c>
      <c r="K98" s="198">
        <v>5.405405405405391</v>
      </c>
      <c r="L98" s="193" t="s">
        <v>176</v>
      </c>
      <c r="M98" s="188" t="s">
        <v>177</v>
      </c>
      <c r="N98" s="188" t="s">
        <v>188</v>
      </c>
      <c r="O98" s="188" t="s">
        <v>179</v>
      </c>
      <c r="P98" s="194">
        <v>37877</v>
      </c>
      <c r="Q98" s="195" t="s">
        <v>186</v>
      </c>
      <c r="R98" s="198">
        <v>2.427</v>
      </c>
      <c r="S98" s="191"/>
      <c r="T98" s="144" t="s">
        <v>181</v>
      </c>
      <c r="U98" s="144" t="s">
        <v>182</v>
      </c>
      <c r="V98" s="199">
        <v>15.406</v>
      </c>
      <c r="W98" s="196"/>
      <c r="X98" s="188" t="s">
        <v>188</v>
      </c>
      <c r="Z98" s="198">
        <v>2.308</v>
      </c>
      <c r="AA98" s="196"/>
      <c r="AB98" s="200">
        <v>20</v>
      </c>
      <c r="AC98" s="199">
        <v>14.903</v>
      </c>
      <c r="AD98" s="196"/>
      <c r="AE98" s="188" t="s">
        <v>188</v>
      </c>
      <c r="AF98" s="204"/>
      <c r="AM98" s="204"/>
      <c r="AT98" s="204"/>
    </row>
    <row r="99" spans="1:46" s="195" customFormat="1" ht="12.75">
      <c r="A99" s="188" t="s">
        <v>185</v>
      </c>
      <c r="B99" s="191"/>
      <c r="C99" s="188">
        <v>19</v>
      </c>
      <c r="D99" s="188">
        <v>-20.17</v>
      </c>
      <c r="E99" s="188">
        <v>3200</v>
      </c>
      <c r="F99" s="188" t="s">
        <v>175</v>
      </c>
      <c r="G99" s="188">
        <v>72.5</v>
      </c>
      <c r="H99" s="189"/>
      <c r="I99" s="188">
        <v>21.63</v>
      </c>
      <c r="J99" s="197">
        <v>2</v>
      </c>
      <c r="K99" s="198">
        <v>5.405405405405391</v>
      </c>
      <c r="L99" s="193" t="s">
        <v>176</v>
      </c>
      <c r="M99" s="188" t="s">
        <v>177</v>
      </c>
      <c r="N99" s="188" t="s">
        <v>188</v>
      </c>
      <c r="O99" s="188" t="s">
        <v>179</v>
      </c>
      <c r="P99" s="194">
        <v>37877</v>
      </c>
      <c r="Q99" s="195" t="s">
        <v>186</v>
      </c>
      <c r="R99" s="198">
        <v>2.891</v>
      </c>
      <c r="S99" s="191"/>
      <c r="T99" s="144" t="s">
        <v>181</v>
      </c>
      <c r="U99" s="144" t="s">
        <v>182</v>
      </c>
      <c r="V99" s="199">
        <v>17.155</v>
      </c>
      <c r="W99" s="196"/>
      <c r="X99" s="188" t="s">
        <v>188</v>
      </c>
      <c r="Z99" s="198">
        <v>2.954</v>
      </c>
      <c r="AA99" s="196"/>
      <c r="AB99" s="200">
        <v>20</v>
      </c>
      <c r="AC99" s="199">
        <v>17.371</v>
      </c>
      <c r="AD99" s="196"/>
      <c r="AE99" s="188" t="s">
        <v>188</v>
      </c>
      <c r="AF99" s="204"/>
      <c r="AM99" s="204"/>
      <c r="AT99" s="204"/>
    </row>
    <row r="100" spans="1:46" s="195" customFormat="1" ht="12.75">
      <c r="A100" s="188" t="s">
        <v>185</v>
      </c>
      <c r="B100" s="191"/>
      <c r="C100" s="188">
        <v>19</v>
      </c>
      <c r="D100" s="188">
        <v>-20.17</v>
      </c>
      <c r="E100" s="188">
        <v>3200</v>
      </c>
      <c r="F100" s="188" t="s">
        <v>175</v>
      </c>
      <c r="G100" s="188">
        <v>74.5</v>
      </c>
      <c r="H100" s="189"/>
      <c r="I100" s="188">
        <v>22</v>
      </c>
      <c r="J100" s="197">
        <v>2</v>
      </c>
      <c r="K100" s="198">
        <v>5.405405405405391</v>
      </c>
      <c r="L100" s="193" t="s">
        <v>176</v>
      </c>
      <c r="M100" s="188" t="s">
        <v>177</v>
      </c>
      <c r="N100" s="188" t="s">
        <v>188</v>
      </c>
      <c r="O100" s="188" t="s">
        <v>179</v>
      </c>
      <c r="P100" s="194">
        <v>37877</v>
      </c>
      <c r="Q100" s="195" t="s">
        <v>186</v>
      </c>
      <c r="R100" s="198">
        <v>2.396</v>
      </c>
      <c r="S100" s="191"/>
      <c r="T100" s="144" t="s">
        <v>181</v>
      </c>
      <c r="U100" s="144" t="s">
        <v>182</v>
      </c>
      <c r="V100" s="199">
        <v>15.277</v>
      </c>
      <c r="W100" s="196"/>
      <c r="X100" s="188" t="s">
        <v>188</v>
      </c>
      <c r="Z100" s="198">
        <v>3.814</v>
      </c>
      <c r="AA100" s="196"/>
      <c r="AB100" s="200">
        <v>20</v>
      </c>
      <c r="AC100" s="199">
        <v>19.926</v>
      </c>
      <c r="AD100" s="196"/>
      <c r="AE100" s="188" t="s">
        <v>188</v>
      </c>
      <c r="AF100" s="204"/>
      <c r="AM100" s="204"/>
      <c r="AT100" s="204"/>
    </row>
    <row r="101" spans="1:46" s="195" customFormat="1" ht="12.75">
      <c r="A101" s="188" t="s">
        <v>185</v>
      </c>
      <c r="B101" s="191"/>
      <c r="C101" s="188">
        <v>19</v>
      </c>
      <c r="D101" s="188">
        <v>-20.17</v>
      </c>
      <c r="E101" s="188">
        <v>3200</v>
      </c>
      <c r="F101" s="188" t="s">
        <v>175</v>
      </c>
      <c r="G101" s="188">
        <v>76.5</v>
      </c>
      <c r="H101" s="189"/>
      <c r="I101" s="188">
        <v>22.37</v>
      </c>
      <c r="J101" s="197">
        <v>2</v>
      </c>
      <c r="K101" s="198">
        <v>5.405405405405391</v>
      </c>
      <c r="L101" s="193" t="s">
        <v>176</v>
      </c>
      <c r="M101" s="188" t="s">
        <v>177</v>
      </c>
      <c r="N101" s="188" t="s">
        <v>188</v>
      </c>
      <c r="O101" s="188" t="s">
        <v>179</v>
      </c>
      <c r="P101" s="194">
        <v>37877</v>
      </c>
      <c r="Q101" s="195" t="s">
        <v>186</v>
      </c>
      <c r="R101" s="198">
        <v>2.166</v>
      </c>
      <c r="S101" s="191"/>
      <c r="T101" s="144" t="s">
        <v>181</v>
      </c>
      <c r="U101" s="144" t="s">
        <v>182</v>
      </c>
      <c r="V101" s="199">
        <v>14.268</v>
      </c>
      <c r="W101" s="196"/>
      <c r="X101" s="188" t="s">
        <v>188</v>
      </c>
      <c r="Z101" s="198">
        <v>2.723</v>
      </c>
      <c r="AA101" s="196"/>
      <c r="AB101" s="200">
        <v>20</v>
      </c>
      <c r="AC101" s="199">
        <v>16.557</v>
      </c>
      <c r="AD101" s="196"/>
      <c r="AE101" s="188" t="s">
        <v>188</v>
      </c>
      <c r="AF101" s="204"/>
      <c r="AM101" s="204"/>
      <c r="AT101" s="204"/>
    </row>
    <row r="102" spans="1:46" s="195" customFormat="1" ht="12.75">
      <c r="A102" s="188" t="s">
        <v>185</v>
      </c>
      <c r="B102" s="191"/>
      <c r="C102" s="188">
        <v>19</v>
      </c>
      <c r="D102" s="188">
        <v>-20.17</v>
      </c>
      <c r="E102" s="188">
        <v>3200</v>
      </c>
      <c r="F102" s="188" t="s">
        <v>175</v>
      </c>
      <c r="G102" s="188">
        <v>78.5</v>
      </c>
      <c r="H102" s="189"/>
      <c r="I102" s="188">
        <v>22.74</v>
      </c>
      <c r="J102" s="197">
        <v>2</v>
      </c>
      <c r="K102" s="198">
        <v>5.405405405405391</v>
      </c>
      <c r="L102" s="193" t="s">
        <v>176</v>
      </c>
      <c r="M102" s="188" t="s">
        <v>177</v>
      </c>
      <c r="N102" s="188" t="s">
        <v>188</v>
      </c>
      <c r="O102" s="188" t="s">
        <v>179</v>
      </c>
      <c r="P102" s="194">
        <v>37877</v>
      </c>
      <c r="Q102" s="195" t="s">
        <v>186</v>
      </c>
      <c r="R102" s="198">
        <v>2.496</v>
      </c>
      <c r="S102" s="191"/>
      <c r="T102" s="144" t="s">
        <v>181</v>
      </c>
      <c r="U102" s="144" t="s">
        <v>182</v>
      </c>
      <c r="V102" s="199">
        <v>15.686</v>
      </c>
      <c r="W102" s="196"/>
      <c r="X102" s="188" t="s">
        <v>188</v>
      </c>
      <c r="Z102" s="198">
        <v>2.717</v>
      </c>
      <c r="AA102" s="196"/>
      <c r="AB102" s="200">
        <v>20</v>
      </c>
      <c r="AC102" s="199">
        <v>16.535</v>
      </c>
      <c r="AD102" s="196"/>
      <c r="AE102" s="188" t="s">
        <v>188</v>
      </c>
      <c r="AF102" s="204"/>
      <c r="AM102" s="204"/>
      <c r="AT102" s="204"/>
    </row>
    <row r="103" spans="1:47" s="195" customFormat="1" ht="12.75">
      <c r="A103" s="201" t="s">
        <v>206</v>
      </c>
      <c r="C103" s="202">
        <v>36.14</v>
      </c>
      <c r="D103" s="202">
        <v>-2.62</v>
      </c>
      <c r="E103" s="202">
        <v>1841</v>
      </c>
      <c r="F103" s="188" t="s">
        <v>207</v>
      </c>
      <c r="G103" s="188">
        <v>824</v>
      </c>
      <c r="I103" s="198">
        <v>19.15</v>
      </c>
      <c r="J103" s="195">
        <v>2</v>
      </c>
      <c r="K103" s="195">
        <v>15</v>
      </c>
      <c r="L103" s="193" t="s">
        <v>176</v>
      </c>
      <c r="M103" s="188" t="s">
        <v>177</v>
      </c>
      <c r="N103" s="188" t="s">
        <v>208</v>
      </c>
      <c r="O103" s="188" t="s">
        <v>179</v>
      </c>
      <c r="P103" s="194">
        <v>37877</v>
      </c>
      <c r="Q103" s="195" t="s">
        <v>184</v>
      </c>
      <c r="R103" s="204">
        <v>2.4418834375754264</v>
      </c>
      <c r="S103" s="188" t="s">
        <v>187</v>
      </c>
      <c r="T103" s="195" t="s">
        <v>209</v>
      </c>
      <c r="U103" s="195">
        <v>30</v>
      </c>
      <c r="V103" s="195">
        <v>14.725881374416343</v>
      </c>
      <c r="X103" s="205" t="s">
        <v>201</v>
      </c>
      <c r="Z103" s="204"/>
      <c r="AG103" s="204"/>
      <c r="AN103" s="204"/>
      <c r="AU103" s="204"/>
    </row>
    <row r="104" spans="1:47" s="195" customFormat="1" ht="12.75">
      <c r="A104" s="201" t="s">
        <v>206</v>
      </c>
      <c r="C104" s="202">
        <v>36.14</v>
      </c>
      <c r="D104" s="202">
        <v>-2.62</v>
      </c>
      <c r="E104" s="202">
        <v>1841</v>
      </c>
      <c r="F104" s="188" t="s">
        <v>207</v>
      </c>
      <c r="G104" s="188">
        <v>841</v>
      </c>
      <c r="I104" s="198">
        <v>20.1275</v>
      </c>
      <c r="J104" s="195">
        <v>2</v>
      </c>
      <c r="K104" s="195">
        <v>15</v>
      </c>
      <c r="L104" s="193" t="s">
        <v>176</v>
      </c>
      <c r="M104" s="188" t="s">
        <v>177</v>
      </c>
      <c r="N104" s="188" t="s">
        <v>208</v>
      </c>
      <c r="O104" s="188" t="s">
        <v>179</v>
      </c>
      <c r="P104" s="194">
        <v>37877</v>
      </c>
      <c r="Q104" s="195" t="s">
        <v>184</v>
      </c>
      <c r="R104" s="204">
        <v>2.333014962128402</v>
      </c>
      <c r="S104" s="188" t="s">
        <v>187</v>
      </c>
      <c r="T104" s="195" t="s">
        <v>209</v>
      </c>
      <c r="U104" s="195">
        <v>30</v>
      </c>
      <c r="V104" s="195">
        <v>14.269799015285935</v>
      </c>
      <c r="X104" s="205" t="s">
        <v>201</v>
      </c>
      <c r="Z104" s="204"/>
      <c r="AG104" s="204"/>
      <c r="AN104" s="204"/>
      <c r="AU104" s="204"/>
    </row>
    <row r="105" spans="1:47" s="195" customFormat="1" ht="12.75">
      <c r="A105" s="201" t="s">
        <v>206</v>
      </c>
      <c r="C105" s="202">
        <v>36.14</v>
      </c>
      <c r="D105" s="202">
        <v>-2.62</v>
      </c>
      <c r="E105" s="202">
        <v>1841</v>
      </c>
      <c r="F105" s="188" t="s">
        <v>207</v>
      </c>
      <c r="G105" s="188">
        <v>844</v>
      </c>
      <c r="I105" s="198">
        <v>20.3</v>
      </c>
      <c r="J105" s="195">
        <v>2</v>
      </c>
      <c r="K105" s="195">
        <v>15</v>
      </c>
      <c r="L105" s="193" t="s">
        <v>176</v>
      </c>
      <c r="M105" s="188" t="s">
        <v>177</v>
      </c>
      <c r="N105" s="188" t="s">
        <v>208</v>
      </c>
      <c r="O105" s="188" t="s">
        <v>179</v>
      </c>
      <c r="P105" s="194">
        <v>37877</v>
      </c>
      <c r="Q105" s="195" t="s">
        <v>184</v>
      </c>
      <c r="R105" s="204">
        <v>2.1007980891639644</v>
      </c>
      <c r="S105" s="188" t="s">
        <v>187</v>
      </c>
      <c r="T105" s="195" t="s">
        <v>209</v>
      </c>
      <c r="U105" s="195">
        <v>30</v>
      </c>
      <c r="V105" s="195">
        <v>13.221358102435063</v>
      </c>
      <c r="X105" s="205" t="s">
        <v>201</v>
      </c>
      <c r="Z105" s="204"/>
      <c r="AG105" s="204"/>
      <c r="AN105" s="204"/>
      <c r="AU105" s="204"/>
    </row>
    <row r="106" spans="1:47" s="195" customFormat="1" ht="12.75">
      <c r="A106" s="201" t="s">
        <v>206</v>
      </c>
      <c r="C106" s="202">
        <v>36.14</v>
      </c>
      <c r="D106" s="202">
        <v>-2.62</v>
      </c>
      <c r="E106" s="202">
        <v>1841</v>
      </c>
      <c r="F106" s="188" t="s">
        <v>207</v>
      </c>
      <c r="G106" s="188">
        <v>850</v>
      </c>
      <c r="I106" s="198">
        <v>20.65</v>
      </c>
      <c r="J106" s="195">
        <v>2</v>
      </c>
      <c r="K106" s="195">
        <v>15</v>
      </c>
      <c r="L106" s="193" t="s">
        <v>176</v>
      </c>
      <c r="M106" s="188" t="s">
        <v>177</v>
      </c>
      <c r="N106" s="188" t="s">
        <v>208</v>
      </c>
      <c r="O106" s="188" t="s">
        <v>179</v>
      </c>
      <c r="P106" s="194">
        <v>37877</v>
      </c>
      <c r="Q106" s="195" t="s">
        <v>184</v>
      </c>
      <c r="R106" s="204">
        <v>2.387011086945598</v>
      </c>
      <c r="S106" s="188" t="s">
        <v>187</v>
      </c>
      <c r="T106" s="195" t="s">
        <v>209</v>
      </c>
      <c r="U106" s="195">
        <v>30</v>
      </c>
      <c r="V106" s="195">
        <v>14.498604873184117</v>
      </c>
      <c r="X106" s="205" t="s">
        <v>201</v>
      </c>
      <c r="Z106" s="204"/>
      <c r="AG106" s="204"/>
      <c r="AN106" s="204"/>
      <c r="AU106" s="204"/>
    </row>
    <row r="107" spans="1:47" s="195" customFormat="1" ht="12.75">
      <c r="A107" s="201" t="s">
        <v>206</v>
      </c>
      <c r="C107" s="202">
        <v>36.14</v>
      </c>
      <c r="D107" s="202">
        <v>-2.62</v>
      </c>
      <c r="E107" s="202">
        <v>1841</v>
      </c>
      <c r="F107" s="188" t="s">
        <v>207</v>
      </c>
      <c r="G107" s="188">
        <v>861</v>
      </c>
      <c r="I107" s="198">
        <v>21.165</v>
      </c>
      <c r="J107" s="195">
        <v>2</v>
      </c>
      <c r="K107" s="195">
        <v>15</v>
      </c>
      <c r="L107" s="193" t="s">
        <v>176</v>
      </c>
      <c r="M107" s="188" t="s">
        <v>177</v>
      </c>
      <c r="N107" s="188" t="s">
        <v>208</v>
      </c>
      <c r="O107" s="188" t="s">
        <v>179</v>
      </c>
      <c r="P107" s="194">
        <v>37877</v>
      </c>
      <c r="Q107" s="195" t="s">
        <v>184</v>
      </c>
      <c r="R107" s="204">
        <v>2.931215620767778</v>
      </c>
      <c r="S107" s="188" t="s">
        <v>187</v>
      </c>
      <c r="T107" s="195" t="s">
        <v>209</v>
      </c>
      <c r="U107" s="195">
        <v>30</v>
      </c>
      <c r="V107" s="195">
        <v>16.552357198738953</v>
      </c>
      <c r="X107" s="205" t="s">
        <v>201</v>
      </c>
      <c r="Z107" s="204"/>
      <c r="AG107" s="204"/>
      <c r="AN107" s="204"/>
      <c r="AU107" s="204"/>
    </row>
    <row r="108" spans="1:47" s="195" customFormat="1" ht="12.75">
      <c r="A108" s="201" t="s">
        <v>206</v>
      </c>
      <c r="C108" s="202">
        <v>36.14</v>
      </c>
      <c r="D108" s="202">
        <v>-2.62</v>
      </c>
      <c r="E108" s="202">
        <v>1841</v>
      </c>
      <c r="F108" s="188" t="s">
        <v>207</v>
      </c>
      <c r="G108" s="188">
        <v>864</v>
      </c>
      <c r="I108" s="198">
        <v>21.21</v>
      </c>
      <c r="J108" s="195">
        <v>2</v>
      </c>
      <c r="K108" s="195">
        <v>15</v>
      </c>
      <c r="L108" s="193" t="s">
        <v>176</v>
      </c>
      <c r="M108" s="188" t="s">
        <v>177</v>
      </c>
      <c r="N108" s="188" t="s">
        <v>208</v>
      </c>
      <c r="O108" s="188" t="s">
        <v>179</v>
      </c>
      <c r="P108" s="194">
        <v>37877</v>
      </c>
      <c r="Q108" s="195" t="s">
        <v>184</v>
      </c>
      <c r="R108" s="204">
        <v>2.2224302842609873</v>
      </c>
      <c r="S108" s="188" t="s">
        <v>187</v>
      </c>
      <c r="T108" s="195" t="s">
        <v>209</v>
      </c>
      <c r="U108" s="195">
        <v>30</v>
      </c>
      <c r="V108" s="195">
        <v>13.78419815005338</v>
      </c>
      <c r="X108" s="205" t="s">
        <v>201</v>
      </c>
      <c r="Z108" s="204"/>
      <c r="AG108" s="204"/>
      <c r="AN108" s="204"/>
      <c r="AU108" s="204"/>
    </row>
    <row r="109" spans="1:47" s="195" customFormat="1" ht="12.75">
      <c r="A109" s="201" t="s">
        <v>206</v>
      </c>
      <c r="C109" s="202">
        <v>36.14</v>
      </c>
      <c r="D109" s="202">
        <v>-2.62</v>
      </c>
      <c r="E109" s="202">
        <v>1841</v>
      </c>
      <c r="F109" s="188" t="s">
        <v>207</v>
      </c>
      <c r="G109" s="188">
        <v>870</v>
      </c>
      <c r="I109" s="198">
        <v>21.31</v>
      </c>
      <c r="J109" s="195">
        <v>2</v>
      </c>
      <c r="K109" s="195">
        <v>15</v>
      </c>
      <c r="L109" s="193" t="s">
        <v>176</v>
      </c>
      <c r="M109" s="188" t="s">
        <v>177</v>
      </c>
      <c r="N109" s="188" t="s">
        <v>208</v>
      </c>
      <c r="O109" s="188" t="s">
        <v>179</v>
      </c>
      <c r="P109" s="194">
        <v>37877</v>
      </c>
      <c r="Q109" s="195" t="s">
        <v>184</v>
      </c>
      <c r="R109" s="204">
        <v>2.1025256398187877</v>
      </c>
      <c r="S109" s="188" t="s">
        <v>187</v>
      </c>
      <c r="T109" s="195" t="s">
        <v>209</v>
      </c>
      <c r="U109" s="195">
        <v>30</v>
      </c>
      <c r="V109" s="195">
        <v>13.229578029633071</v>
      </c>
      <c r="X109" s="205" t="s">
        <v>201</v>
      </c>
      <c r="Z109" s="204"/>
      <c r="AG109" s="204"/>
      <c r="AN109" s="204"/>
      <c r="AU109" s="204"/>
    </row>
    <row r="110" spans="1:47" s="195" customFormat="1" ht="12.75">
      <c r="A110" s="201" t="s">
        <v>206</v>
      </c>
      <c r="C110" s="202">
        <v>36.14</v>
      </c>
      <c r="D110" s="202">
        <v>-2.62</v>
      </c>
      <c r="E110" s="202">
        <v>1841</v>
      </c>
      <c r="F110" s="188" t="s">
        <v>207</v>
      </c>
      <c r="G110" s="188">
        <v>874</v>
      </c>
      <c r="I110" s="198">
        <v>21.66</v>
      </c>
      <c r="J110" s="195">
        <v>2</v>
      </c>
      <c r="K110" s="195">
        <v>15</v>
      </c>
      <c r="L110" s="193" t="s">
        <v>176</v>
      </c>
      <c r="M110" s="188" t="s">
        <v>177</v>
      </c>
      <c r="N110" s="188" t="s">
        <v>208</v>
      </c>
      <c r="O110" s="188" t="s">
        <v>179</v>
      </c>
      <c r="P110" s="194">
        <v>37877</v>
      </c>
      <c r="Q110" s="195" t="s">
        <v>184</v>
      </c>
      <c r="R110" s="204">
        <v>2.246252403570406</v>
      </c>
      <c r="S110" s="188" t="s">
        <v>187</v>
      </c>
      <c r="T110" s="195" t="s">
        <v>209</v>
      </c>
      <c r="U110" s="195">
        <v>30</v>
      </c>
      <c r="V110" s="195">
        <v>13.890817244049101</v>
      </c>
      <c r="X110" s="205" t="s">
        <v>201</v>
      </c>
      <c r="Z110" s="204"/>
      <c r="AG110" s="204"/>
      <c r="AN110" s="204"/>
      <c r="AU110" s="204"/>
    </row>
    <row r="111" spans="1:47" s="195" customFormat="1" ht="12.75">
      <c r="A111" s="201" t="s">
        <v>206</v>
      </c>
      <c r="C111" s="202">
        <v>36.14</v>
      </c>
      <c r="D111" s="202">
        <v>-2.62</v>
      </c>
      <c r="E111" s="202">
        <v>1841</v>
      </c>
      <c r="F111" s="188" t="s">
        <v>207</v>
      </c>
      <c r="G111" s="188">
        <v>884</v>
      </c>
      <c r="I111" s="198">
        <v>22.54</v>
      </c>
      <c r="J111" s="195">
        <v>2</v>
      </c>
      <c r="K111" s="195">
        <v>15</v>
      </c>
      <c r="L111" s="193" t="s">
        <v>176</v>
      </c>
      <c r="M111" s="188" t="s">
        <v>177</v>
      </c>
      <c r="N111" s="188" t="s">
        <v>208</v>
      </c>
      <c r="O111" s="188" t="s">
        <v>179</v>
      </c>
      <c r="P111" s="194">
        <v>37877</v>
      </c>
      <c r="Q111" s="195" t="s">
        <v>184</v>
      </c>
      <c r="R111" s="204">
        <v>2.2665280363449702</v>
      </c>
      <c r="S111" s="188" t="s">
        <v>187</v>
      </c>
      <c r="T111" s="195" t="s">
        <v>209</v>
      </c>
      <c r="U111" s="195">
        <v>30</v>
      </c>
      <c r="V111" s="195">
        <v>13.980676564604753</v>
      </c>
      <c r="X111" s="205" t="s">
        <v>201</v>
      </c>
      <c r="Z111" s="204"/>
      <c r="AG111" s="204"/>
      <c r="AN111" s="204"/>
      <c r="AU111" s="204"/>
    </row>
    <row r="112" spans="1:47" s="195" customFormat="1" ht="12.75">
      <c r="A112" s="201" t="s">
        <v>206</v>
      </c>
      <c r="C112" s="202">
        <v>36.14</v>
      </c>
      <c r="D112" s="202">
        <v>-2.62</v>
      </c>
      <c r="E112" s="202">
        <v>1841</v>
      </c>
      <c r="F112" s="188" t="s">
        <v>207</v>
      </c>
      <c r="G112" s="188">
        <v>890</v>
      </c>
      <c r="I112" s="198">
        <v>23.06</v>
      </c>
      <c r="J112" s="195">
        <v>2</v>
      </c>
      <c r="K112" s="195">
        <v>15</v>
      </c>
      <c r="L112" s="193" t="s">
        <v>176</v>
      </c>
      <c r="M112" s="188" t="s">
        <v>177</v>
      </c>
      <c r="N112" s="188" t="s">
        <v>208</v>
      </c>
      <c r="O112" s="188" t="s">
        <v>179</v>
      </c>
      <c r="P112" s="194">
        <v>37877</v>
      </c>
      <c r="Q112" s="195" t="s">
        <v>184</v>
      </c>
      <c r="R112" s="204">
        <v>2.368825505496335</v>
      </c>
      <c r="S112" s="188" t="s">
        <v>187</v>
      </c>
      <c r="T112" s="195" t="s">
        <v>209</v>
      </c>
      <c r="U112" s="195">
        <v>30</v>
      </c>
      <c r="V112" s="195">
        <v>14.422127602647992</v>
      </c>
      <c r="X112" s="205" t="s">
        <v>201</v>
      </c>
      <c r="Z112" s="204"/>
      <c r="AG112" s="204"/>
      <c r="AN112" s="204"/>
      <c r="AU112" s="204"/>
    </row>
    <row r="113" spans="1:47" s="195" customFormat="1" ht="12.75">
      <c r="A113" s="188" t="s">
        <v>219</v>
      </c>
      <c r="C113" s="202">
        <v>51.2</v>
      </c>
      <c r="D113" s="202">
        <v>167.77</v>
      </c>
      <c r="E113" s="202">
        <v>2385</v>
      </c>
      <c r="F113" s="188" t="s">
        <v>220</v>
      </c>
      <c r="G113" s="188">
        <v>107</v>
      </c>
      <c r="I113" s="188">
        <v>19.4</v>
      </c>
      <c r="J113" s="195">
        <v>1</v>
      </c>
      <c r="K113" s="195">
        <v>9</v>
      </c>
      <c r="L113" s="193" t="s">
        <v>176</v>
      </c>
      <c r="M113" s="188" t="s">
        <v>177</v>
      </c>
      <c r="N113" s="195" t="s">
        <v>221</v>
      </c>
      <c r="O113" s="188" t="s">
        <v>179</v>
      </c>
      <c r="P113" s="194">
        <v>37877</v>
      </c>
      <c r="Q113" s="195" t="s">
        <v>224</v>
      </c>
      <c r="R113" s="206">
        <v>0.93</v>
      </c>
      <c r="S113" s="188" t="s">
        <v>180</v>
      </c>
      <c r="T113" s="195" t="s">
        <v>223</v>
      </c>
      <c r="U113" s="195">
        <v>30</v>
      </c>
      <c r="V113" s="188">
        <v>6.2058</v>
      </c>
      <c r="X113" s="205" t="s">
        <v>222</v>
      </c>
      <c r="Z113" s="204"/>
      <c r="AG113" s="204"/>
      <c r="AN113" s="204"/>
      <c r="AU113" s="204"/>
    </row>
    <row r="114" spans="1:47" s="195" customFormat="1" ht="12.75">
      <c r="A114" s="188" t="s">
        <v>219</v>
      </c>
      <c r="C114" s="202">
        <v>51.2</v>
      </c>
      <c r="D114" s="202">
        <v>167.77</v>
      </c>
      <c r="E114" s="202">
        <v>2385</v>
      </c>
      <c r="F114" s="188" t="s">
        <v>220</v>
      </c>
      <c r="G114" s="188">
        <v>111</v>
      </c>
      <c r="I114" s="188">
        <v>19.787</v>
      </c>
      <c r="J114" s="195">
        <v>1</v>
      </c>
      <c r="K114" s="195">
        <v>9</v>
      </c>
      <c r="L114" s="193" t="s">
        <v>176</v>
      </c>
      <c r="M114" s="188" t="s">
        <v>177</v>
      </c>
      <c r="N114" s="195" t="s">
        <v>221</v>
      </c>
      <c r="O114" s="188" t="s">
        <v>179</v>
      </c>
      <c r="P114" s="194">
        <v>37877</v>
      </c>
      <c r="Q114" s="195" t="s">
        <v>224</v>
      </c>
      <c r="R114" s="206">
        <v>0.847</v>
      </c>
      <c r="S114" s="188" t="s">
        <v>180</v>
      </c>
      <c r="T114" s="195" t="s">
        <v>223</v>
      </c>
      <c r="U114" s="195">
        <v>30</v>
      </c>
      <c r="V114" s="188">
        <v>5.2709</v>
      </c>
      <c r="X114" s="205" t="s">
        <v>222</v>
      </c>
      <c r="Z114" s="204"/>
      <c r="AG114" s="204"/>
      <c r="AN114" s="204"/>
      <c r="AU114" s="204"/>
    </row>
    <row r="115" spans="1:47" s="195" customFormat="1" ht="12.75">
      <c r="A115" s="188" t="s">
        <v>219</v>
      </c>
      <c r="C115" s="202">
        <v>51.2</v>
      </c>
      <c r="D115" s="202">
        <v>167.77</v>
      </c>
      <c r="E115" s="202">
        <v>2385</v>
      </c>
      <c r="F115" s="188" t="s">
        <v>220</v>
      </c>
      <c r="G115" s="188">
        <v>114</v>
      </c>
      <c r="I115" s="188">
        <v>20.175</v>
      </c>
      <c r="J115" s="195">
        <v>1</v>
      </c>
      <c r="K115" s="195">
        <v>9</v>
      </c>
      <c r="L115" s="193" t="s">
        <v>176</v>
      </c>
      <c r="M115" s="188" t="s">
        <v>177</v>
      </c>
      <c r="N115" s="195" t="s">
        <v>221</v>
      </c>
      <c r="O115" s="188" t="s">
        <v>179</v>
      </c>
      <c r="P115" s="194">
        <v>37877</v>
      </c>
      <c r="Q115" s="195" t="s">
        <v>224</v>
      </c>
      <c r="R115" s="206">
        <v>0.781</v>
      </c>
      <c r="S115" s="188" t="s">
        <v>180</v>
      </c>
      <c r="T115" s="195" t="s">
        <v>223</v>
      </c>
      <c r="U115" s="195">
        <v>30</v>
      </c>
      <c r="V115" s="188">
        <v>4.4597</v>
      </c>
      <c r="X115" s="205" t="s">
        <v>222</v>
      </c>
      <c r="Z115" s="204"/>
      <c r="AG115" s="204"/>
      <c r="AN115" s="204"/>
      <c r="AU115" s="204"/>
    </row>
    <row r="116" spans="1:47" s="195" customFormat="1" ht="12.75">
      <c r="A116" s="188" t="s">
        <v>219</v>
      </c>
      <c r="C116" s="202">
        <v>51.2</v>
      </c>
      <c r="D116" s="202">
        <v>167.77</v>
      </c>
      <c r="E116" s="202">
        <v>2385</v>
      </c>
      <c r="F116" s="188" t="s">
        <v>220</v>
      </c>
      <c r="G116" s="188">
        <v>117</v>
      </c>
      <c r="I116" s="188">
        <v>20.562</v>
      </c>
      <c r="J116" s="195">
        <v>1</v>
      </c>
      <c r="K116" s="195">
        <v>9</v>
      </c>
      <c r="L116" s="193" t="s">
        <v>176</v>
      </c>
      <c r="M116" s="188" t="s">
        <v>177</v>
      </c>
      <c r="N116" s="195" t="s">
        <v>221</v>
      </c>
      <c r="O116" s="188" t="s">
        <v>179</v>
      </c>
      <c r="P116" s="194">
        <v>37877</v>
      </c>
      <c r="Q116" s="195" t="s">
        <v>224</v>
      </c>
      <c r="R116" s="206">
        <v>0.74</v>
      </c>
      <c r="S116" s="188" t="s">
        <v>180</v>
      </c>
      <c r="T116" s="195" t="s">
        <v>223</v>
      </c>
      <c r="U116" s="195">
        <v>30</v>
      </c>
      <c r="V116" s="188">
        <v>3.9204</v>
      </c>
      <c r="X116" s="205" t="s">
        <v>222</v>
      </c>
      <c r="Z116" s="204"/>
      <c r="AG116" s="204"/>
      <c r="AN116" s="204"/>
      <c r="AU116" s="204"/>
    </row>
    <row r="117" spans="1:47" s="195" customFormat="1" ht="12.75">
      <c r="A117" s="188" t="s">
        <v>219</v>
      </c>
      <c r="C117" s="202">
        <v>51.2</v>
      </c>
      <c r="D117" s="202">
        <v>167.77</v>
      </c>
      <c r="E117" s="202">
        <v>2385</v>
      </c>
      <c r="F117" s="188" t="s">
        <v>220</v>
      </c>
      <c r="G117" s="188">
        <v>121</v>
      </c>
      <c r="I117" s="188">
        <v>21.079</v>
      </c>
      <c r="J117" s="195">
        <v>1</v>
      </c>
      <c r="K117" s="195">
        <v>9</v>
      </c>
      <c r="L117" s="193" t="s">
        <v>176</v>
      </c>
      <c r="M117" s="188" t="s">
        <v>177</v>
      </c>
      <c r="N117" s="195" t="s">
        <v>221</v>
      </c>
      <c r="O117" s="188" t="s">
        <v>179</v>
      </c>
      <c r="P117" s="194">
        <v>37877</v>
      </c>
      <c r="Q117" s="195" t="s">
        <v>224</v>
      </c>
      <c r="R117" s="206">
        <v>1.12</v>
      </c>
      <c r="S117" s="188" t="s">
        <v>180</v>
      </c>
      <c r="T117" s="195" t="s">
        <v>223</v>
      </c>
      <c r="U117" s="195">
        <v>30</v>
      </c>
      <c r="V117" s="188">
        <v>8.0648</v>
      </c>
      <c r="X117" s="205" t="s">
        <v>222</v>
      </c>
      <c r="Z117" s="204"/>
      <c r="AG117" s="204"/>
      <c r="AN117" s="204"/>
      <c r="AU117" s="204"/>
    </row>
    <row r="118" spans="1:47" s="195" customFormat="1" ht="12.75">
      <c r="A118" s="188" t="s">
        <v>219</v>
      </c>
      <c r="C118" s="202">
        <v>51.2</v>
      </c>
      <c r="D118" s="202">
        <v>167.77</v>
      </c>
      <c r="E118" s="202">
        <v>2385</v>
      </c>
      <c r="F118" s="188" t="s">
        <v>220</v>
      </c>
      <c r="G118" s="188">
        <v>124</v>
      </c>
      <c r="I118" s="188">
        <v>21.369</v>
      </c>
      <c r="J118" s="195">
        <v>1</v>
      </c>
      <c r="K118" s="195">
        <v>9</v>
      </c>
      <c r="L118" s="193" t="s">
        <v>176</v>
      </c>
      <c r="M118" s="188" t="s">
        <v>177</v>
      </c>
      <c r="N118" s="195" t="s">
        <v>221</v>
      </c>
      <c r="O118" s="188" t="s">
        <v>179</v>
      </c>
      <c r="P118" s="194">
        <v>37877</v>
      </c>
      <c r="Q118" s="195" t="s">
        <v>224</v>
      </c>
      <c r="R118" s="206">
        <v>0.861</v>
      </c>
      <c r="S118" s="188" t="s">
        <v>180</v>
      </c>
      <c r="T118" s="195" t="s">
        <v>223</v>
      </c>
      <c r="U118" s="195">
        <v>30</v>
      </c>
      <c r="V118" s="188">
        <v>5.4349</v>
      </c>
      <c r="X118" s="205" t="s">
        <v>222</v>
      </c>
      <c r="Z118" s="204"/>
      <c r="AG118" s="204"/>
      <c r="AN118" s="204"/>
      <c r="AU118" s="204"/>
    </row>
    <row r="119" spans="1:47" s="195" customFormat="1" ht="12.75">
      <c r="A119" s="188" t="s">
        <v>219</v>
      </c>
      <c r="C119" s="202">
        <v>51.2</v>
      </c>
      <c r="D119" s="202">
        <v>167.77</v>
      </c>
      <c r="E119" s="202">
        <v>2385</v>
      </c>
      <c r="F119" s="188" t="s">
        <v>220</v>
      </c>
      <c r="G119" s="188">
        <v>127</v>
      </c>
      <c r="I119" s="188">
        <v>21.66</v>
      </c>
      <c r="J119" s="195">
        <v>1</v>
      </c>
      <c r="K119" s="195">
        <v>9</v>
      </c>
      <c r="L119" s="193" t="s">
        <v>176</v>
      </c>
      <c r="M119" s="188" t="s">
        <v>177</v>
      </c>
      <c r="N119" s="195" t="s">
        <v>221</v>
      </c>
      <c r="O119" s="188" t="s">
        <v>179</v>
      </c>
      <c r="P119" s="194">
        <v>37877</v>
      </c>
      <c r="Q119" s="195" t="s">
        <v>224</v>
      </c>
      <c r="R119" s="206">
        <v>0.977</v>
      </c>
      <c r="S119" s="188" t="s">
        <v>180</v>
      </c>
      <c r="T119" s="195" t="s">
        <v>223</v>
      </c>
      <c r="U119" s="195">
        <v>30</v>
      </c>
      <c r="V119" s="188">
        <v>6.6988</v>
      </c>
      <c r="X119" s="205" t="s">
        <v>222</v>
      </c>
      <c r="Z119" s="204"/>
      <c r="AG119" s="204"/>
      <c r="AN119" s="204"/>
      <c r="AU119" s="204"/>
    </row>
    <row r="120" spans="1:47" s="195" customFormat="1" ht="12.75">
      <c r="A120" s="188" t="s">
        <v>219</v>
      </c>
      <c r="C120" s="202">
        <v>51.2</v>
      </c>
      <c r="D120" s="202">
        <v>167.77</v>
      </c>
      <c r="E120" s="202">
        <v>2385</v>
      </c>
      <c r="F120" s="188" t="s">
        <v>220</v>
      </c>
      <c r="G120" s="188">
        <v>131</v>
      </c>
      <c r="I120" s="188">
        <v>22.047</v>
      </c>
      <c r="J120" s="195">
        <v>1</v>
      </c>
      <c r="K120" s="195">
        <v>9</v>
      </c>
      <c r="L120" s="193" t="s">
        <v>176</v>
      </c>
      <c r="M120" s="188" t="s">
        <v>177</v>
      </c>
      <c r="N120" s="195" t="s">
        <v>221</v>
      </c>
      <c r="O120" s="188" t="s">
        <v>179</v>
      </c>
      <c r="P120" s="194">
        <v>37877</v>
      </c>
      <c r="Q120" s="195" t="s">
        <v>224</v>
      </c>
      <c r="R120" s="206">
        <v>0.993</v>
      </c>
      <c r="S120" s="188" t="s">
        <v>180</v>
      </c>
      <c r="T120" s="195" t="s">
        <v>223</v>
      </c>
      <c r="U120" s="195">
        <v>30</v>
      </c>
      <c r="V120" s="188">
        <v>6.8612</v>
      </c>
      <c r="X120" s="205" t="s">
        <v>222</v>
      </c>
      <c r="Z120" s="204"/>
      <c r="AG120" s="204"/>
      <c r="AN120" s="204"/>
      <c r="AU120" s="204"/>
    </row>
    <row r="121" spans="1:47" s="195" customFormat="1" ht="12.75">
      <c r="A121" s="188" t="s">
        <v>219</v>
      </c>
      <c r="C121" s="202">
        <v>51.2</v>
      </c>
      <c r="D121" s="202">
        <v>167.77</v>
      </c>
      <c r="E121" s="202">
        <v>2385</v>
      </c>
      <c r="F121" s="188" t="s">
        <v>220</v>
      </c>
      <c r="G121" s="188">
        <v>134</v>
      </c>
      <c r="I121" s="188">
        <v>22.355</v>
      </c>
      <c r="J121" s="195">
        <v>1</v>
      </c>
      <c r="K121" s="195">
        <v>9</v>
      </c>
      <c r="L121" s="193" t="s">
        <v>176</v>
      </c>
      <c r="M121" s="188" t="s">
        <v>177</v>
      </c>
      <c r="N121" s="195" t="s">
        <v>221</v>
      </c>
      <c r="O121" s="188" t="s">
        <v>179</v>
      </c>
      <c r="P121" s="194">
        <v>37877</v>
      </c>
      <c r="Q121" s="195" t="s">
        <v>224</v>
      </c>
      <c r="R121" s="206">
        <v>0.775</v>
      </c>
      <c r="S121" s="188" t="s">
        <v>180</v>
      </c>
      <c r="T121" s="195" t="s">
        <v>223</v>
      </c>
      <c r="U121" s="195">
        <v>30</v>
      </c>
      <c r="V121" s="188">
        <v>4.3825</v>
      </c>
      <c r="X121" s="205" t="s">
        <v>222</v>
      </c>
      <c r="Z121" s="204"/>
      <c r="AG121" s="204"/>
      <c r="AN121" s="204"/>
      <c r="AU121" s="204"/>
    </row>
    <row r="122" spans="1:47" s="195" customFormat="1" ht="12.75">
      <c r="A122" s="188" t="s">
        <v>219</v>
      </c>
      <c r="C122" s="202">
        <v>51.2</v>
      </c>
      <c r="D122" s="202">
        <v>167.77</v>
      </c>
      <c r="E122" s="202">
        <v>2385</v>
      </c>
      <c r="F122" s="188" t="s">
        <v>220</v>
      </c>
      <c r="G122" s="188">
        <v>137</v>
      </c>
      <c r="I122" s="188">
        <v>22.698</v>
      </c>
      <c r="J122" s="195">
        <v>1</v>
      </c>
      <c r="K122" s="195">
        <v>9</v>
      </c>
      <c r="L122" s="193" t="s">
        <v>176</v>
      </c>
      <c r="M122" s="188" t="s">
        <v>177</v>
      </c>
      <c r="N122" s="195" t="s">
        <v>221</v>
      </c>
      <c r="O122" s="188" t="s">
        <v>179</v>
      </c>
      <c r="P122" s="194">
        <v>37877</v>
      </c>
      <c r="Q122" s="195" t="s">
        <v>224</v>
      </c>
      <c r="R122" s="206">
        <v>0.823</v>
      </c>
      <c r="S122" s="188" t="s">
        <v>180</v>
      </c>
      <c r="T122" s="195" t="s">
        <v>223</v>
      </c>
      <c r="U122" s="195">
        <v>30</v>
      </c>
      <c r="V122" s="188">
        <v>4.9835</v>
      </c>
      <c r="X122" s="205" t="s">
        <v>222</v>
      </c>
      <c r="Z122" s="204"/>
      <c r="AG122" s="204"/>
      <c r="AN122" s="204"/>
      <c r="AU122" s="204"/>
    </row>
    <row r="123" spans="1:47" s="195" customFormat="1" ht="12.75">
      <c r="A123" s="188" t="s">
        <v>225</v>
      </c>
      <c r="C123" s="202">
        <v>8.8</v>
      </c>
      <c r="D123" s="202">
        <v>121.3</v>
      </c>
      <c r="E123" s="202">
        <v>3633</v>
      </c>
      <c r="F123" s="188" t="s">
        <v>226</v>
      </c>
      <c r="G123" s="188">
        <v>321</v>
      </c>
      <c r="I123" s="198">
        <v>19.0675263</v>
      </c>
      <c r="K123" s="195">
        <v>30</v>
      </c>
      <c r="N123" s="195" t="s">
        <v>227</v>
      </c>
      <c r="O123" s="188" t="s">
        <v>179</v>
      </c>
      <c r="P123" s="194">
        <v>37878</v>
      </c>
      <c r="Q123" s="195" t="s">
        <v>186</v>
      </c>
      <c r="R123" s="188">
        <v>3.505</v>
      </c>
      <c r="V123" s="188">
        <v>26.66</v>
      </c>
      <c r="X123" s="205" t="s">
        <v>228</v>
      </c>
      <c r="Z123" s="204"/>
      <c r="AG123" s="204"/>
      <c r="AN123" s="204"/>
      <c r="AU123" s="204"/>
    </row>
    <row r="124" spans="1:47" s="195" customFormat="1" ht="12.75">
      <c r="A124" s="188" t="s">
        <v>225</v>
      </c>
      <c r="C124" s="202">
        <v>8.8</v>
      </c>
      <c r="D124" s="202">
        <v>121.3</v>
      </c>
      <c r="E124" s="202">
        <v>3633</v>
      </c>
      <c r="F124" s="188" t="s">
        <v>226</v>
      </c>
      <c r="G124" s="188">
        <v>324</v>
      </c>
      <c r="I124" s="198">
        <v>19.1811053</v>
      </c>
      <c r="K124" s="195">
        <v>30</v>
      </c>
      <c r="N124" s="195" t="s">
        <v>227</v>
      </c>
      <c r="O124" s="188" t="s">
        <v>179</v>
      </c>
      <c r="P124" s="194">
        <v>37878</v>
      </c>
      <c r="Q124" s="195" t="s">
        <v>186</v>
      </c>
      <c r="R124" s="188">
        <v>3.411</v>
      </c>
      <c r="V124" s="188">
        <v>26.37</v>
      </c>
      <c r="X124" s="205" t="s">
        <v>228</v>
      </c>
      <c r="Z124" s="204"/>
      <c r="AG124" s="204"/>
      <c r="AN124" s="204"/>
      <c r="AU124" s="204"/>
    </row>
    <row r="125" spans="1:47" s="195" customFormat="1" ht="12.75">
      <c r="A125" s="188" t="s">
        <v>225</v>
      </c>
      <c r="C125" s="202">
        <v>8.8</v>
      </c>
      <c r="D125" s="202">
        <v>121.3</v>
      </c>
      <c r="E125" s="202">
        <v>3633</v>
      </c>
      <c r="F125" s="188" t="s">
        <v>226</v>
      </c>
      <c r="G125" s="188">
        <v>326</v>
      </c>
      <c r="I125" s="198">
        <v>19.2568246</v>
      </c>
      <c r="K125" s="195">
        <v>30</v>
      </c>
      <c r="N125" s="195" t="s">
        <v>227</v>
      </c>
      <c r="O125" s="188" t="s">
        <v>179</v>
      </c>
      <c r="P125" s="194">
        <v>37878</v>
      </c>
      <c r="Q125" s="195" t="s">
        <v>186</v>
      </c>
      <c r="R125" s="188">
        <v>3.685</v>
      </c>
      <c r="V125" s="188">
        <v>27.19</v>
      </c>
      <c r="X125" s="205" t="s">
        <v>228</v>
      </c>
      <c r="Z125" s="204"/>
      <c r="AG125" s="204"/>
      <c r="AN125" s="204"/>
      <c r="AU125" s="204"/>
    </row>
    <row r="126" spans="1:47" s="195" customFormat="1" ht="12.75">
      <c r="A126" s="188" t="s">
        <v>225</v>
      </c>
      <c r="C126" s="202">
        <v>8.8</v>
      </c>
      <c r="D126" s="202">
        <v>121.3</v>
      </c>
      <c r="E126" s="202">
        <v>3633</v>
      </c>
      <c r="F126" s="188" t="s">
        <v>226</v>
      </c>
      <c r="G126" s="188">
        <v>328</v>
      </c>
      <c r="I126" s="198">
        <v>19.3325439</v>
      </c>
      <c r="K126" s="195">
        <v>30</v>
      </c>
      <c r="N126" s="195" t="s">
        <v>227</v>
      </c>
      <c r="O126" s="188" t="s">
        <v>179</v>
      </c>
      <c r="P126" s="194">
        <v>37878</v>
      </c>
      <c r="Q126" s="195" t="s">
        <v>186</v>
      </c>
      <c r="R126" s="188">
        <v>3.593</v>
      </c>
      <c r="V126" s="188">
        <v>26.92</v>
      </c>
      <c r="X126" s="205" t="s">
        <v>228</v>
      </c>
      <c r="Z126" s="204"/>
      <c r="AG126" s="204"/>
      <c r="AN126" s="204"/>
      <c r="AU126" s="204"/>
    </row>
    <row r="127" spans="1:47" s="195" customFormat="1" ht="12.75">
      <c r="A127" s="188" t="s">
        <v>225</v>
      </c>
      <c r="C127" s="202">
        <v>8.8</v>
      </c>
      <c r="D127" s="202">
        <v>121.3</v>
      </c>
      <c r="E127" s="202">
        <v>3633</v>
      </c>
      <c r="F127" s="188" t="s">
        <v>226</v>
      </c>
      <c r="G127" s="188">
        <v>330</v>
      </c>
      <c r="I127" s="198">
        <v>19.4082632</v>
      </c>
      <c r="K127" s="195">
        <v>30</v>
      </c>
      <c r="N127" s="195" t="s">
        <v>227</v>
      </c>
      <c r="O127" s="188" t="s">
        <v>179</v>
      </c>
      <c r="P127" s="194">
        <v>37878</v>
      </c>
      <c r="Q127" s="195" t="s">
        <v>186</v>
      </c>
      <c r="R127" s="188">
        <v>3.462</v>
      </c>
      <c r="V127" s="188">
        <v>26.53</v>
      </c>
      <c r="X127" s="205" t="s">
        <v>228</v>
      </c>
      <c r="Z127" s="204"/>
      <c r="AG127" s="204"/>
      <c r="AN127" s="204"/>
      <c r="AU127" s="204"/>
    </row>
    <row r="128" spans="1:47" s="195" customFormat="1" ht="12.75">
      <c r="A128" s="188" t="s">
        <v>225</v>
      </c>
      <c r="C128" s="202">
        <v>8.8</v>
      </c>
      <c r="D128" s="202">
        <v>121.3</v>
      </c>
      <c r="E128" s="202">
        <v>3633</v>
      </c>
      <c r="F128" s="188" t="s">
        <v>226</v>
      </c>
      <c r="G128" s="188">
        <v>332</v>
      </c>
      <c r="I128" s="198">
        <v>19.4839825</v>
      </c>
      <c r="K128" s="195">
        <v>30</v>
      </c>
      <c r="N128" s="195" t="s">
        <v>227</v>
      </c>
      <c r="O128" s="188" t="s">
        <v>179</v>
      </c>
      <c r="P128" s="194">
        <v>37878</v>
      </c>
      <c r="Q128" s="195" t="s">
        <v>186</v>
      </c>
      <c r="R128" s="188">
        <v>3.487</v>
      </c>
      <c r="V128" s="188">
        <v>26.6</v>
      </c>
      <c r="X128" s="205" t="s">
        <v>228</v>
      </c>
      <c r="Z128" s="204"/>
      <c r="AG128" s="204"/>
      <c r="AN128" s="204"/>
      <c r="AU128" s="204"/>
    </row>
    <row r="129" spans="1:47" s="195" customFormat="1" ht="12.75">
      <c r="A129" s="188" t="s">
        <v>225</v>
      </c>
      <c r="C129" s="202">
        <v>8.8</v>
      </c>
      <c r="D129" s="202">
        <v>121.3</v>
      </c>
      <c r="E129" s="202">
        <v>3633</v>
      </c>
      <c r="F129" s="188" t="s">
        <v>226</v>
      </c>
      <c r="G129" s="188">
        <v>335</v>
      </c>
      <c r="I129" s="198">
        <v>19.5975614</v>
      </c>
      <c r="K129" s="195">
        <v>30</v>
      </c>
      <c r="N129" s="195" t="s">
        <v>227</v>
      </c>
      <c r="O129" s="188" t="s">
        <v>179</v>
      </c>
      <c r="P129" s="194">
        <v>37878</v>
      </c>
      <c r="Q129" s="195" t="s">
        <v>186</v>
      </c>
      <c r="R129" s="188">
        <v>3.425</v>
      </c>
      <c r="V129" s="188">
        <v>26.42</v>
      </c>
      <c r="X129" s="205" t="s">
        <v>228</v>
      </c>
      <c r="Z129" s="204"/>
      <c r="AG129" s="204"/>
      <c r="AN129" s="204"/>
      <c r="AU129" s="204"/>
    </row>
    <row r="130" spans="1:47" s="195" customFormat="1" ht="12.75">
      <c r="A130" s="188" t="s">
        <v>225</v>
      </c>
      <c r="C130" s="202">
        <v>8.8</v>
      </c>
      <c r="D130" s="202">
        <v>121.3</v>
      </c>
      <c r="E130" s="202">
        <v>3633</v>
      </c>
      <c r="F130" s="188" t="s">
        <v>226</v>
      </c>
      <c r="G130" s="188">
        <v>337</v>
      </c>
      <c r="I130" s="198">
        <v>19.6732807</v>
      </c>
      <c r="K130" s="195">
        <v>30</v>
      </c>
      <c r="N130" s="195" t="s">
        <v>227</v>
      </c>
      <c r="O130" s="188" t="s">
        <v>179</v>
      </c>
      <c r="P130" s="194">
        <v>37878</v>
      </c>
      <c r="Q130" s="195" t="s">
        <v>186</v>
      </c>
      <c r="R130" s="188">
        <v>3.566</v>
      </c>
      <c r="V130" s="188">
        <v>26.84</v>
      </c>
      <c r="X130" s="205" t="s">
        <v>228</v>
      </c>
      <c r="Z130" s="204"/>
      <c r="AG130" s="204"/>
      <c r="AN130" s="204"/>
      <c r="AU130" s="204"/>
    </row>
    <row r="131" spans="1:47" s="195" customFormat="1" ht="12.75">
      <c r="A131" s="188" t="s">
        <v>225</v>
      </c>
      <c r="C131" s="202">
        <v>8.8</v>
      </c>
      <c r="D131" s="202">
        <v>121.3</v>
      </c>
      <c r="E131" s="202">
        <v>3633</v>
      </c>
      <c r="F131" s="188" t="s">
        <v>226</v>
      </c>
      <c r="G131" s="188">
        <v>341</v>
      </c>
      <c r="I131" s="198">
        <v>19.8</v>
      </c>
      <c r="K131" s="195">
        <v>30</v>
      </c>
      <c r="N131" s="195" t="s">
        <v>227</v>
      </c>
      <c r="O131" s="188" t="s">
        <v>179</v>
      </c>
      <c r="P131" s="194">
        <v>37878</v>
      </c>
      <c r="Q131" s="195" t="s">
        <v>186</v>
      </c>
      <c r="R131" s="188">
        <v>3.656</v>
      </c>
      <c r="V131" s="188">
        <v>27.1</v>
      </c>
      <c r="X131" s="205" t="s">
        <v>228</v>
      </c>
      <c r="Z131" s="204"/>
      <c r="AG131" s="204"/>
      <c r="AN131" s="204"/>
      <c r="AU131" s="204"/>
    </row>
    <row r="132" spans="1:47" s="195" customFormat="1" ht="12.75">
      <c r="A132" s="188" t="s">
        <v>225</v>
      </c>
      <c r="C132" s="202">
        <v>8.8</v>
      </c>
      <c r="D132" s="202">
        <v>121.3</v>
      </c>
      <c r="E132" s="202">
        <v>3633</v>
      </c>
      <c r="F132" s="188" t="s">
        <v>226</v>
      </c>
      <c r="G132" s="188">
        <v>343</v>
      </c>
      <c r="I132" s="198">
        <v>19.84</v>
      </c>
      <c r="K132" s="195">
        <v>30</v>
      </c>
      <c r="N132" s="195" t="s">
        <v>227</v>
      </c>
      <c r="O132" s="188" t="s">
        <v>179</v>
      </c>
      <c r="P132" s="194">
        <v>37878</v>
      </c>
      <c r="Q132" s="195" t="s">
        <v>186</v>
      </c>
      <c r="R132" s="188">
        <v>3.367</v>
      </c>
      <c r="V132" s="188">
        <v>26.23</v>
      </c>
      <c r="X132" s="205" t="s">
        <v>228</v>
      </c>
      <c r="Z132" s="204"/>
      <c r="AG132" s="204"/>
      <c r="AN132" s="204"/>
      <c r="AU132" s="204"/>
    </row>
    <row r="133" spans="1:47" s="195" customFormat="1" ht="12.75">
      <c r="A133" s="188" t="s">
        <v>225</v>
      </c>
      <c r="C133" s="202">
        <v>8.8</v>
      </c>
      <c r="D133" s="202">
        <v>121.3</v>
      </c>
      <c r="E133" s="202">
        <v>3633</v>
      </c>
      <c r="F133" s="188" t="s">
        <v>226</v>
      </c>
      <c r="G133" s="188">
        <v>345</v>
      </c>
      <c r="I133" s="198">
        <v>19.89</v>
      </c>
      <c r="K133" s="195">
        <v>30</v>
      </c>
      <c r="N133" s="195" t="s">
        <v>227</v>
      </c>
      <c r="O133" s="188" t="s">
        <v>179</v>
      </c>
      <c r="P133" s="194">
        <v>37878</v>
      </c>
      <c r="Q133" s="195" t="s">
        <v>186</v>
      </c>
      <c r="R133" s="188">
        <v>3.571</v>
      </c>
      <c r="V133" s="188">
        <v>26.85</v>
      </c>
      <c r="X133" s="205" t="s">
        <v>228</v>
      </c>
      <c r="Z133" s="204"/>
      <c r="AG133" s="204"/>
      <c r="AN133" s="204"/>
      <c r="AU133" s="204"/>
    </row>
    <row r="134" spans="1:47" s="195" customFormat="1" ht="12.75">
      <c r="A134" s="188" t="s">
        <v>225</v>
      </c>
      <c r="C134" s="202">
        <v>8.8</v>
      </c>
      <c r="D134" s="202">
        <v>121.3</v>
      </c>
      <c r="E134" s="202">
        <v>3633</v>
      </c>
      <c r="F134" s="188" t="s">
        <v>226</v>
      </c>
      <c r="G134" s="188">
        <v>347</v>
      </c>
      <c r="I134" s="198">
        <v>19.94</v>
      </c>
      <c r="K134" s="195">
        <v>30</v>
      </c>
      <c r="N134" s="195" t="s">
        <v>227</v>
      </c>
      <c r="O134" s="188" t="s">
        <v>179</v>
      </c>
      <c r="P134" s="194">
        <v>37878</v>
      </c>
      <c r="Q134" s="195" t="s">
        <v>186</v>
      </c>
      <c r="R134" s="188">
        <v>3.473</v>
      </c>
      <c r="V134" s="188">
        <v>26.56</v>
      </c>
      <c r="X134" s="205" t="s">
        <v>228</v>
      </c>
      <c r="Z134" s="204"/>
      <c r="AG134" s="204"/>
      <c r="AN134" s="204"/>
      <c r="AU134" s="204"/>
    </row>
    <row r="135" spans="1:47" s="195" customFormat="1" ht="12.75">
      <c r="A135" s="188" t="s">
        <v>225</v>
      </c>
      <c r="C135" s="202">
        <v>8.8</v>
      </c>
      <c r="D135" s="202">
        <v>121.3</v>
      </c>
      <c r="E135" s="202">
        <v>3633</v>
      </c>
      <c r="F135" s="188" t="s">
        <v>226</v>
      </c>
      <c r="G135" s="188">
        <v>350</v>
      </c>
      <c r="I135" s="198">
        <v>20.01</v>
      </c>
      <c r="K135" s="195">
        <v>30</v>
      </c>
      <c r="N135" s="195" t="s">
        <v>227</v>
      </c>
      <c r="O135" s="188" t="s">
        <v>179</v>
      </c>
      <c r="P135" s="194">
        <v>37878</v>
      </c>
      <c r="Q135" s="195" t="s">
        <v>186</v>
      </c>
      <c r="R135" s="188">
        <v>3.243</v>
      </c>
      <c r="V135" s="188">
        <v>25.84</v>
      </c>
      <c r="X135" s="205" t="s">
        <v>228</v>
      </c>
      <c r="Z135" s="204"/>
      <c r="AG135" s="204"/>
      <c r="AN135" s="204"/>
      <c r="AU135" s="204"/>
    </row>
    <row r="136" spans="1:47" s="195" customFormat="1" ht="12.75">
      <c r="A136" s="188" t="s">
        <v>225</v>
      </c>
      <c r="C136" s="202">
        <v>8.8</v>
      </c>
      <c r="D136" s="202">
        <v>121.3</v>
      </c>
      <c r="E136" s="202">
        <v>3633</v>
      </c>
      <c r="F136" s="188" t="s">
        <v>226</v>
      </c>
      <c r="G136" s="188">
        <v>355</v>
      </c>
      <c r="I136" s="198">
        <v>20.13</v>
      </c>
      <c r="K136" s="195">
        <v>30</v>
      </c>
      <c r="N136" s="195" t="s">
        <v>227</v>
      </c>
      <c r="O136" s="188" t="s">
        <v>179</v>
      </c>
      <c r="P136" s="194">
        <v>37878</v>
      </c>
      <c r="Q136" s="195" t="s">
        <v>186</v>
      </c>
      <c r="R136" s="188">
        <v>3.424</v>
      </c>
      <c r="V136" s="188">
        <v>26.41</v>
      </c>
      <c r="X136" s="205" t="s">
        <v>228</v>
      </c>
      <c r="Z136" s="204"/>
      <c r="AG136" s="204"/>
      <c r="AN136" s="204"/>
      <c r="AU136" s="204"/>
    </row>
    <row r="137" spans="1:47" s="195" customFormat="1" ht="12.75">
      <c r="A137" s="188" t="s">
        <v>225</v>
      </c>
      <c r="C137" s="202">
        <v>8.8</v>
      </c>
      <c r="D137" s="202">
        <v>121.3</v>
      </c>
      <c r="E137" s="202">
        <v>3633</v>
      </c>
      <c r="F137" s="188" t="s">
        <v>226</v>
      </c>
      <c r="G137" s="188">
        <v>357</v>
      </c>
      <c r="I137" s="198">
        <v>20.17</v>
      </c>
      <c r="K137" s="195">
        <v>30</v>
      </c>
      <c r="N137" s="195" t="s">
        <v>227</v>
      </c>
      <c r="O137" s="188" t="s">
        <v>179</v>
      </c>
      <c r="P137" s="194">
        <v>37878</v>
      </c>
      <c r="Q137" s="195" t="s">
        <v>186</v>
      </c>
      <c r="R137" s="188">
        <v>3.506</v>
      </c>
      <c r="V137" s="188">
        <v>26.66</v>
      </c>
      <c r="X137" s="205" t="s">
        <v>228</v>
      </c>
      <c r="Z137" s="204"/>
      <c r="AG137" s="204"/>
      <c r="AN137" s="204"/>
      <c r="AU137" s="204"/>
    </row>
    <row r="138" spans="1:47" s="195" customFormat="1" ht="12.75">
      <c r="A138" s="188" t="s">
        <v>225</v>
      </c>
      <c r="C138" s="202">
        <v>8.8</v>
      </c>
      <c r="D138" s="202">
        <v>121.3</v>
      </c>
      <c r="E138" s="202">
        <v>3633</v>
      </c>
      <c r="F138" s="188" t="s">
        <v>226</v>
      </c>
      <c r="G138" s="188">
        <v>359</v>
      </c>
      <c r="I138" s="198">
        <v>20.22</v>
      </c>
      <c r="K138" s="195">
        <v>30</v>
      </c>
      <c r="N138" s="195" t="s">
        <v>227</v>
      </c>
      <c r="O138" s="188" t="s">
        <v>179</v>
      </c>
      <c r="P138" s="194">
        <v>37878</v>
      </c>
      <c r="Q138" s="195" t="s">
        <v>186</v>
      </c>
      <c r="R138" s="188">
        <v>3.411</v>
      </c>
      <c r="V138" s="188">
        <v>26.37</v>
      </c>
      <c r="X138" s="205" t="s">
        <v>228</v>
      </c>
      <c r="Z138" s="204"/>
      <c r="AG138" s="204"/>
      <c r="AN138" s="204"/>
      <c r="AU138" s="204"/>
    </row>
    <row r="139" spans="1:47" s="195" customFormat="1" ht="12.75">
      <c r="A139" s="188" t="s">
        <v>225</v>
      </c>
      <c r="C139" s="202">
        <v>8.8</v>
      </c>
      <c r="D139" s="202">
        <v>121.3</v>
      </c>
      <c r="E139" s="202">
        <v>3633</v>
      </c>
      <c r="F139" s="188" t="s">
        <v>226</v>
      </c>
      <c r="G139" s="188">
        <v>361</v>
      </c>
      <c r="I139" s="198">
        <v>20.27</v>
      </c>
      <c r="K139" s="195">
        <v>30</v>
      </c>
      <c r="N139" s="195" t="s">
        <v>227</v>
      </c>
      <c r="O139" s="188" t="s">
        <v>179</v>
      </c>
      <c r="P139" s="194">
        <v>37878</v>
      </c>
      <c r="Q139" s="195" t="s">
        <v>186</v>
      </c>
      <c r="R139" s="188">
        <v>3.645</v>
      </c>
      <c r="V139" s="188">
        <v>27.07</v>
      </c>
      <c r="X139" s="205" t="s">
        <v>228</v>
      </c>
      <c r="Z139" s="204"/>
      <c r="AG139" s="204"/>
      <c r="AN139" s="204"/>
      <c r="AU139" s="204"/>
    </row>
    <row r="140" spans="1:47" s="195" customFormat="1" ht="12.75">
      <c r="A140" s="188" t="s">
        <v>225</v>
      </c>
      <c r="C140" s="202">
        <v>8.8</v>
      </c>
      <c r="D140" s="202">
        <v>121.3</v>
      </c>
      <c r="E140" s="202">
        <v>3633</v>
      </c>
      <c r="F140" s="188" t="s">
        <v>226</v>
      </c>
      <c r="G140" s="188">
        <v>364</v>
      </c>
      <c r="I140" s="198">
        <v>20.34</v>
      </c>
      <c r="K140" s="195">
        <v>30</v>
      </c>
      <c r="N140" s="195" t="s">
        <v>227</v>
      </c>
      <c r="O140" s="188" t="s">
        <v>179</v>
      </c>
      <c r="P140" s="194">
        <v>37878</v>
      </c>
      <c r="Q140" s="195" t="s">
        <v>186</v>
      </c>
      <c r="R140" s="188">
        <v>3.515</v>
      </c>
      <c r="V140" s="188">
        <v>26.69</v>
      </c>
      <c r="X140" s="205" t="s">
        <v>228</v>
      </c>
      <c r="Z140" s="204"/>
      <c r="AG140" s="204"/>
      <c r="AN140" s="204"/>
      <c r="AU140" s="204"/>
    </row>
    <row r="141" spans="1:47" s="195" customFormat="1" ht="12.75">
      <c r="A141" s="188" t="s">
        <v>225</v>
      </c>
      <c r="C141" s="202">
        <v>8.8</v>
      </c>
      <c r="D141" s="202">
        <v>121.3</v>
      </c>
      <c r="E141" s="202">
        <v>3633</v>
      </c>
      <c r="F141" s="188" t="s">
        <v>226</v>
      </c>
      <c r="G141" s="188">
        <v>366</v>
      </c>
      <c r="I141" s="198">
        <v>20.38</v>
      </c>
      <c r="K141" s="195">
        <v>30</v>
      </c>
      <c r="N141" s="195" t="s">
        <v>227</v>
      </c>
      <c r="O141" s="188" t="s">
        <v>179</v>
      </c>
      <c r="P141" s="194">
        <v>37878</v>
      </c>
      <c r="Q141" s="195" t="s">
        <v>186</v>
      </c>
      <c r="R141" s="188">
        <v>3.767</v>
      </c>
      <c r="V141" s="188">
        <v>27.42</v>
      </c>
      <c r="X141" s="205" t="s">
        <v>228</v>
      </c>
      <c r="Z141" s="204"/>
      <c r="AG141" s="204"/>
      <c r="AN141" s="204"/>
      <c r="AU141" s="204"/>
    </row>
    <row r="142" spans="1:47" s="195" customFormat="1" ht="12.75">
      <c r="A142" s="188" t="s">
        <v>225</v>
      </c>
      <c r="C142" s="202">
        <v>8.8</v>
      </c>
      <c r="D142" s="202">
        <v>121.3</v>
      </c>
      <c r="E142" s="202">
        <v>3633</v>
      </c>
      <c r="F142" s="188" t="s">
        <v>226</v>
      </c>
      <c r="G142" s="188">
        <v>367</v>
      </c>
      <c r="I142" s="198">
        <v>20.41</v>
      </c>
      <c r="K142" s="195">
        <v>30</v>
      </c>
      <c r="N142" s="195" t="s">
        <v>227</v>
      </c>
      <c r="O142" s="188" t="s">
        <v>179</v>
      </c>
      <c r="P142" s="194">
        <v>37878</v>
      </c>
      <c r="Q142" s="195" t="s">
        <v>186</v>
      </c>
      <c r="R142" s="188">
        <v>3.624</v>
      </c>
      <c r="V142" s="188">
        <v>27.01</v>
      </c>
      <c r="X142" s="205" t="s">
        <v>228</v>
      </c>
      <c r="Z142" s="204"/>
      <c r="AG142" s="204"/>
      <c r="AN142" s="204"/>
      <c r="AU142" s="204"/>
    </row>
    <row r="143" spans="1:47" s="195" customFormat="1" ht="12.75">
      <c r="A143" s="188" t="s">
        <v>225</v>
      </c>
      <c r="C143" s="202">
        <v>8.8</v>
      </c>
      <c r="D143" s="202">
        <v>121.3</v>
      </c>
      <c r="E143" s="202">
        <v>3633</v>
      </c>
      <c r="F143" s="188" t="s">
        <v>226</v>
      </c>
      <c r="G143" s="188">
        <v>371</v>
      </c>
      <c r="I143" s="198">
        <v>20.56</v>
      </c>
      <c r="K143" s="195">
        <v>30</v>
      </c>
      <c r="N143" s="195" t="s">
        <v>227</v>
      </c>
      <c r="O143" s="188" t="s">
        <v>179</v>
      </c>
      <c r="P143" s="194">
        <v>37878</v>
      </c>
      <c r="Q143" s="195" t="s">
        <v>186</v>
      </c>
      <c r="R143" s="188">
        <v>3.583</v>
      </c>
      <c r="V143" s="188">
        <v>26.89</v>
      </c>
      <c r="X143" s="205" t="s">
        <v>228</v>
      </c>
      <c r="Z143" s="204"/>
      <c r="AG143" s="204"/>
      <c r="AN143" s="204"/>
      <c r="AU143" s="204"/>
    </row>
    <row r="144" spans="1:47" s="195" customFormat="1" ht="12.75">
      <c r="A144" s="188" t="s">
        <v>225</v>
      </c>
      <c r="C144" s="202">
        <v>8.8</v>
      </c>
      <c r="D144" s="202">
        <v>121.3</v>
      </c>
      <c r="E144" s="202">
        <v>3633</v>
      </c>
      <c r="F144" s="188" t="s">
        <v>226</v>
      </c>
      <c r="G144" s="188">
        <v>373</v>
      </c>
      <c r="I144" s="198">
        <v>20.65</v>
      </c>
      <c r="K144" s="195">
        <v>30</v>
      </c>
      <c r="N144" s="195" t="s">
        <v>227</v>
      </c>
      <c r="O144" s="188" t="s">
        <v>179</v>
      </c>
      <c r="P144" s="194">
        <v>37878</v>
      </c>
      <c r="Q144" s="195" t="s">
        <v>186</v>
      </c>
      <c r="R144" s="188">
        <v>3.581</v>
      </c>
      <c r="V144" s="188">
        <v>26.89</v>
      </c>
      <c r="X144" s="205" t="s">
        <v>228</v>
      </c>
      <c r="Z144" s="204"/>
      <c r="AG144" s="204"/>
      <c r="AN144" s="204"/>
      <c r="AU144" s="204"/>
    </row>
    <row r="145" spans="1:47" s="195" customFormat="1" ht="12.75">
      <c r="A145" s="188" t="s">
        <v>225</v>
      </c>
      <c r="C145" s="202">
        <v>8.8</v>
      </c>
      <c r="D145" s="202">
        <v>121.3</v>
      </c>
      <c r="E145" s="202">
        <v>3633</v>
      </c>
      <c r="F145" s="188" t="s">
        <v>226</v>
      </c>
      <c r="G145" s="188">
        <v>375</v>
      </c>
      <c r="I145" s="198">
        <v>20.74</v>
      </c>
      <c r="K145" s="195">
        <v>30</v>
      </c>
      <c r="N145" s="195" t="s">
        <v>227</v>
      </c>
      <c r="O145" s="188" t="s">
        <v>179</v>
      </c>
      <c r="P145" s="194">
        <v>37878</v>
      </c>
      <c r="Q145" s="195" t="s">
        <v>186</v>
      </c>
      <c r="R145" s="188">
        <v>3.632</v>
      </c>
      <c r="V145" s="188">
        <v>27.03</v>
      </c>
      <c r="X145" s="205" t="s">
        <v>228</v>
      </c>
      <c r="Z145" s="204"/>
      <c r="AG145" s="204"/>
      <c r="AN145" s="204"/>
      <c r="AU145" s="204"/>
    </row>
    <row r="146" spans="1:47" s="195" customFormat="1" ht="12.75">
      <c r="A146" s="188" t="s">
        <v>225</v>
      </c>
      <c r="C146" s="202">
        <v>8.8</v>
      </c>
      <c r="D146" s="202">
        <v>121.3</v>
      </c>
      <c r="E146" s="202">
        <v>3633</v>
      </c>
      <c r="F146" s="188" t="s">
        <v>226</v>
      </c>
      <c r="G146" s="188">
        <v>377</v>
      </c>
      <c r="I146" s="198">
        <v>20.83</v>
      </c>
      <c r="K146" s="195">
        <v>30</v>
      </c>
      <c r="N146" s="195" t="s">
        <v>227</v>
      </c>
      <c r="O146" s="188" t="s">
        <v>179</v>
      </c>
      <c r="P146" s="194">
        <v>37878</v>
      </c>
      <c r="Q146" s="195" t="s">
        <v>186</v>
      </c>
      <c r="R146" s="188">
        <v>3.552</v>
      </c>
      <c r="V146" s="188">
        <v>26.8</v>
      </c>
      <c r="X146" s="205" t="s">
        <v>228</v>
      </c>
      <c r="Z146" s="204"/>
      <c r="AG146" s="204"/>
      <c r="AN146" s="204"/>
      <c r="AU146" s="204"/>
    </row>
    <row r="147" spans="1:47" s="195" customFormat="1" ht="12.75">
      <c r="A147" s="188" t="s">
        <v>225</v>
      </c>
      <c r="C147" s="202">
        <v>8.8</v>
      </c>
      <c r="D147" s="202">
        <v>121.3</v>
      </c>
      <c r="E147" s="202">
        <v>3633</v>
      </c>
      <c r="F147" s="188" t="s">
        <v>226</v>
      </c>
      <c r="G147" s="188">
        <v>381</v>
      </c>
      <c r="I147" s="198">
        <v>21.01</v>
      </c>
      <c r="K147" s="195">
        <v>30</v>
      </c>
      <c r="N147" s="195" t="s">
        <v>227</v>
      </c>
      <c r="O147" s="188" t="s">
        <v>179</v>
      </c>
      <c r="P147" s="194">
        <v>37878</v>
      </c>
      <c r="Q147" s="195" t="s">
        <v>186</v>
      </c>
      <c r="R147" s="188">
        <v>3.309</v>
      </c>
      <c r="V147" s="188">
        <v>26.05</v>
      </c>
      <c r="X147" s="205" t="s">
        <v>228</v>
      </c>
      <c r="Z147" s="204"/>
      <c r="AG147" s="204"/>
      <c r="AN147" s="204"/>
      <c r="AU147" s="204"/>
    </row>
    <row r="148" spans="1:47" s="195" customFormat="1" ht="12.75">
      <c r="A148" s="188" t="s">
        <v>225</v>
      </c>
      <c r="C148" s="202">
        <v>8.8</v>
      </c>
      <c r="D148" s="202">
        <v>121.3</v>
      </c>
      <c r="E148" s="202">
        <v>3633</v>
      </c>
      <c r="F148" s="188" t="s">
        <v>226</v>
      </c>
      <c r="G148" s="188">
        <v>383</v>
      </c>
      <c r="I148" s="198">
        <v>21.1</v>
      </c>
      <c r="K148" s="195">
        <v>30</v>
      </c>
      <c r="N148" s="195" t="s">
        <v>227</v>
      </c>
      <c r="O148" s="188" t="s">
        <v>179</v>
      </c>
      <c r="P148" s="194">
        <v>37878</v>
      </c>
      <c r="Q148" s="195" t="s">
        <v>186</v>
      </c>
      <c r="R148" s="188">
        <v>3.416</v>
      </c>
      <c r="V148" s="188">
        <v>26.39</v>
      </c>
      <c r="X148" s="205" t="s">
        <v>228</v>
      </c>
      <c r="Z148" s="204"/>
      <c r="AG148" s="204"/>
      <c r="AN148" s="204"/>
      <c r="AU148" s="204"/>
    </row>
    <row r="149" spans="1:47" s="195" customFormat="1" ht="12.75">
      <c r="A149" s="188" t="s">
        <v>225</v>
      </c>
      <c r="C149" s="202">
        <v>8.8</v>
      </c>
      <c r="D149" s="202">
        <v>121.3</v>
      </c>
      <c r="E149" s="202">
        <v>3633</v>
      </c>
      <c r="F149" s="188" t="s">
        <v>226</v>
      </c>
      <c r="G149" s="188">
        <v>385</v>
      </c>
      <c r="I149" s="198">
        <v>21.18</v>
      </c>
      <c r="K149" s="195">
        <v>30</v>
      </c>
      <c r="N149" s="195" t="s">
        <v>227</v>
      </c>
      <c r="O149" s="188" t="s">
        <v>179</v>
      </c>
      <c r="P149" s="194">
        <v>37878</v>
      </c>
      <c r="Q149" s="195" t="s">
        <v>186</v>
      </c>
      <c r="R149" s="188">
        <v>3.446</v>
      </c>
      <c r="V149" s="188">
        <v>26.48</v>
      </c>
      <c r="X149" s="205" t="s">
        <v>228</v>
      </c>
      <c r="Z149" s="204"/>
      <c r="AG149" s="204"/>
      <c r="AN149" s="204"/>
      <c r="AU149" s="204"/>
    </row>
    <row r="150" spans="1:47" s="195" customFormat="1" ht="12.75">
      <c r="A150" s="188" t="s">
        <v>225</v>
      </c>
      <c r="C150" s="202">
        <v>8.8</v>
      </c>
      <c r="D150" s="202">
        <v>121.3</v>
      </c>
      <c r="E150" s="202">
        <v>3633</v>
      </c>
      <c r="F150" s="188" t="s">
        <v>226</v>
      </c>
      <c r="G150" s="188">
        <v>387</v>
      </c>
      <c r="I150" s="198">
        <v>21.27</v>
      </c>
      <c r="K150" s="195">
        <v>30</v>
      </c>
      <c r="N150" s="195" t="s">
        <v>227</v>
      </c>
      <c r="O150" s="188" t="s">
        <v>179</v>
      </c>
      <c r="P150" s="194">
        <v>37878</v>
      </c>
      <c r="Q150" s="195" t="s">
        <v>186</v>
      </c>
      <c r="R150" s="188">
        <v>3.479</v>
      </c>
      <c r="V150" s="188">
        <v>26.58</v>
      </c>
      <c r="X150" s="205" t="s">
        <v>228</v>
      </c>
      <c r="Z150" s="204"/>
      <c r="AG150" s="204"/>
      <c r="AN150" s="204"/>
      <c r="AU150" s="204"/>
    </row>
    <row r="151" spans="1:47" s="195" customFormat="1" ht="12.75">
      <c r="A151" s="188" t="s">
        <v>225</v>
      </c>
      <c r="C151" s="202">
        <v>8.8</v>
      </c>
      <c r="D151" s="202">
        <v>121.3</v>
      </c>
      <c r="E151" s="202">
        <v>3633</v>
      </c>
      <c r="F151" s="188" t="s">
        <v>226</v>
      </c>
      <c r="G151" s="188">
        <v>389</v>
      </c>
      <c r="I151" s="198">
        <v>21.36</v>
      </c>
      <c r="K151" s="195">
        <v>30</v>
      </c>
      <c r="N151" s="195" t="s">
        <v>227</v>
      </c>
      <c r="O151" s="188" t="s">
        <v>179</v>
      </c>
      <c r="P151" s="194">
        <v>37878</v>
      </c>
      <c r="Q151" s="195" t="s">
        <v>186</v>
      </c>
      <c r="R151" s="188">
        <v>3.432</v>
      </c>
      <c r="V151" s="188">
        <v>26.44</v>
      </c>
      <c r="X151" s="205" t="s">
        <v>228</v>
      </c>
      <c r="Z151" s="204"/>
      <c r="AG151" s="204"/>
      <c r="AN151" s="204"/>
      <c r="AU151" s="204"/>
    </row>
    <row r="152" spans="1:47" s="195" customFormat="1" ht="12.75">
      <c r="A152" s="188" t="s">
        <v>225</v>
      </c>
      <c r="C152" s="202">
        <v>8.8</v>
      </c>
      <c r="D152" s="202">
        <v>121.3</v>
      </c>
      <c r="E152" s="202">
        <v>3633</v>
      </c>
      <c r="F152" s="188" t="s">
        <v>226</v>
      </c>
      <c r="G152" s="188">
        <v>391</v>
      </c>
      <c r="I152" s="198">
        <v>21.45</v>
      </c>
      <c r="K152" s="195">
        <v>30</v>
      </c>
      <c r="N152" s="195" t="s">
        <v>227</v>
      </c>
      <c r="O152" s="188" t="s">
        <v>179</v>
      </c>
      <c r="P152" s="194">
        <v>37878</v>
      </c>
      <c r="Q152" s="195" t="s">
        <v>186</v>
      </c>
      <c r="R152" s="188">
        <v>3.529</v>
      </c>
      <c r="V152" s="188">
        <v>26.73</v>
      </c>
      <c r="X152" s="205" t="s">
        <v>228</v>
      </c>
      <c r="Z152" s="204"/>
      <c r="AG152" s="204"/>
      <c r="AN152" s="204"/>
      <c r="AU152" s="204"/>
    </row>
    <row r="153" spans="1:47" s="195" customFormat="1" ht="12.75">
      <c r="A153" s="188" t="s">
        <v>225</v>
      </c>
      <c r="C153" s="202">
        <v>8.8</v>
      </c>
      <c r="D153" s="202">
        <v>121.3</v>
      </c>
      <c r="E153" s="202">
        <v>3633</v>
      </c>
      <c r="F153" s="188" t="s">
        <v>226</v>
      </c>
      <c r="G153" s="188">
        <v>393</v>
      </c>
      <c r="I153" s="198">
        <v>21.54</v>
      </c>
      <c r="K153" s="195">
        <v>30</v>
      </c>
      <c r="N153" s="195" t="s">
        <v>227</v>
      </c>
      <c r="O153" s="188" t="s">
        <v>179</v>
      </c>
      <c r="P153" s="194">
        <v>37878</v>
      </c>
      <c r="Q153" s="195" t="s">
        <v>186</v>
      </c>
      <c r="R153" s="188">
        <v>3.692</v>
      </c>
      <c r="V153" s="188">
        <v>27.21</v>
      </c>
      <c r="X153" s="205" t="s">
        <v>228</v>
      </c>
      <c r="Z153" s="204"/>
      <c r="AG153" s="204"/>
      <c r="AN153" s="204"/>
      <c r="AU153" s="204"/>
    </row>
    <row r="154" spans="1:47" s="195" customFormat="1" ht="12.75">
      <c r="A154" s="188" t="s">
        <v>225</v>
      </c>
      <c r="C154" s="202">
        <v>8.8</v>
      </c>
      <c r="D154" s="202">
        <v>121.3</v>
      </c>
      <c r="E154" s="202">
        <v>3633</v>
      </c>
      <c r="F154" s="188" t="s">
        <v>226</v>
      </c>
      <c r="G154" s="188">
        <v>395</v>
      </c>
      <c r="I154" s="198">
        <v>21.63</v>
      </c>
      <c r="K154" s="195">
        <v>30</v>
      </c>
      <c r="N154" s="195" t="s">
        <v>227</v>
      </c>
      <c r="O154" s="188" t="s">
        <v>179</v>
      </c>
      <c r="P154" s="194">
        <v>37878</v>
      </c>
      <c r="Q154" s="195" t="s">
        <v>186</v>
      </c>
      <c r="R154" s="188">
        <v>3.432</v>
      </c>
      <c r="V154" s="188">
        <v>26.44</v>
      </c>
      <c r="X154" s="205" t="s">
        <v>228</v>
      </c>
      <c r="Z154" s="204"/>
      <c r="AG154" s="204"/>
      <c r="AN154" s="204"/>
      <c r="AU154" s="204"/>
    </row>
    <row r="155" spans="1:47" s="195" customFormat="1" ht="12.75">
      <c r="A155" s="188" t="s">
        <v>225</v>
      </c>
      <c r="C155" s="202">
        <v>8.8</v>
      </c>
      <c r="D155" s="202">
        <v>121.3</v>
      </c>
      <c r="E155" s="202">
        <v>3633</v>
      </c>
      <c r="F155" s="188" t="s">
        <v>226</v>
      </c>
      <c r="G155" s="188">
        <v>397</v>
      </c>
      <c r="I155" s="198">
        <v>21.72</v>
      </c>
      <c r="K155" s="195">
        <v>30</v>
      </c>
      <c r="N155" s="195" t="s">
        <v>227</v>
      </c>
      <c r="O155" s="188" t="s">
        <v>179</v>
      </c>
      <c r="P155" s="194">
        <v>37878</v>
      </c>
      <c r="Q155" s="195" t="s">
        <v>186</v>
      </c>
      <c r="R155" s="188">
        <v>3.407</v>
      </c>
      <c r="V155" s="188">
        <v>26.36</v>
      </c>
      <c r="X155" s="205" t="s">
        <v>228</v>
      </c>
      <c r="Z155" s="204"/>
      <c r="AG155" s="204"/>
      <c r="AN155" s="204"/>
      <c r="AU155" s="204"/>
    </row>
    <row r="156" spans="1:47" s="195" customFormat="1" ht="12.75">
      <c r="A156" s="188" t="s">
        <v>225</v>
      </c>
      <c r="C156" s="202">
        <v>8.8</v>
      </c>
      <c r="D156" s="202">
        <v>121.3</v>
      </c>
      <c r="E156" s="202">
        <v>3633</v>
      </c>
      <c r="F156" s="188" t="s">
        <v>226</v>
      </c>
      <c r="G156" s="188">
        <v>399</v>
      </c>
      <c r="I156" s="198">
        <v>21.81</v>
      </c>
      <c r="K156" s="195">
        <v>30</v>
      </c>
      <c r="N156" s="195" t="s">
        <v>227</v>
      </c>
      <c r="O156" s="188" t="s">
        <v>179</v>
      </c>
      <c r="P156" s="194">
        <v>37878</v>
      </c>
      <c r="Q156" s="195" t="s">
        <v>186</v>
      </c>
      <c r="R156" s="188">
        <v>3.396</v>
      </c>
      <c r="V156" s="188">
        <v>26.33</v>
      </c>
      <c r="X156" s="205" t="s">
        <v>228</v>
      </c>
      <c r="Z156" s="204"/>
      <c r="AG156" s="204"/>
      <c r="AN156" s="204"/>
      <c r="AU156" s="204"/>
    </row>
    <row r="157" spans="1:47" s="195" customFormat="1" ht="12.75">
      <c r="A157" s="188" t="s">
        <v>229</v>
      </c>
      <c r="C157" s="202">
        <v>-2.23</v>
      </c>
      <c r="D157" s="202">
        <v>157</v>
      </c>
      <c r="E157" s="202">
        <v>1598</v>
      </c>
      <c r="F157" s="188" t="s">
        <v>230</v>
      </c>
      <c r="G157" s="188">
        <v>29</v>
      </c>
      <c r="I157" s="199">
        <v>19</v>
      </c>
      <c r="K157" s="195">
        <v>1</v>
      </c>
      <c r="N157" s="195" t="s">
        <v>231</v>
      </c>
      <c r="O157" s="188" t="s">
        <v>179</v>
      </c>
      <c r="P157" s="194">
        <v>37878</v>
      </c>
      <c r="Q157" s="195" t="s">
        <v>232</v>
      </c>
      <c r="R157" s="204"/>
      <c r="V157" s="199">
        <v>27</v>
      </c>
      <c r="X157" s="195" t="s">
        <v>233</v>
      </c>
      <c r="Z157" s="204"/>
      <c r="AG157" s="204"/>
      <c r="AN157" s="204"/>
      <c r="AU157" s="204"/>
    </row>
    <row r="158" spans="1:47" s="195" customFormat="1" ht="12.75">
      <c r="A158" s="188" t="s">
        <v>229</v>
      </c>
      <c r="C158" s="202">
        <v>-2.23</v>
      </c>
      <c r="D158" s="202">
        <v>157</v>
      </c>
      <c r="E158" s="202">
        <v>1598</v>
      </c>
      <c r="F158" s="188" t="s">
        <v>230</v>
      </c>
      <c r="G158" s="188">
        <v>30</v>
      </c>
      <c r="I158" s="199">
        <v>20</v>
      </c>
      <c r="K158" s="195">
        <v>1</v>
      </c>
      <c r="N158" s="195" t="s">
        <v>231</v>
      </c>
      <c r="O158" s="188" t="s">
        <v>179</v>
      </c>
      <c r="P158" s="194">
        <v>37878</v>
      </c>
      <c r="Q158" s="195" t="s">
        <v>232</v>
      </c>
      <c r="R158" s="204"/>
      <c r="V158" s="199">
        <v>26.5</v>
      </c>
      <c r="X158" s="195" t="s">
        <v>233</v>
      </c>
      <c r="Z158" s="204"/>
      <c r="AG158" s="204"/>
      <c r="AN158" s="204"/>
      <c r="AU158" s="204"/>
    </row>
    <row r="159" spans="1:47" s="195" customFormat="1" ht="12.75">
      <c r="A159" s="188" t="s">
        <v>229</v>
      </c>
      <c r="C159" s="202">
        <v>-2.23</v>
      </c>
      <c r="D159" s="202">
        <v>157</v>
      </c>
      <c r="E159" s="202">
        <v>1598</v>
      </c>
      <c r="F159" s="188" t="s">
        <v>230</v>
      </c>
      <c r="G159" s="188">
        <v>33</v>
      </c>
      <c r="I159" s="199">
        <v>23.2</v>
      </c>
      <c r="K159" s="195">
        <v>1</v>
      </c>
      <c r="N159" s="195" t="s">
        <v>231</v>
      </c>
      <c r="O159" s="188" t="s">
        <v>179</v>
      </c>
      <c r="P159" s="194">
        <v>37878</v>
      </c>
      <c r="Q159" s="195" t="s">
        <v>232</v>
      </c>
      <c r="R159" s="204"/>
      <c r="V159" s="199">
        <v>26.5</v>
      </c>
      <c r="X159" s="195" t="s">
        <v>233</v>
      </c>
      <c r="Z159" s="204"/>
      <c r="AG159" s="204"/>
      <c r="AN159" s="204"/>
      <c r="AU159" s="204"/>
    </row>
    <row r="160" spans="1:47" s="195" customFormat="1" ht="12.75">
      <c r="A160" s="188" t="s">
        <v>234</v>
      </c>
      <c r="C160" s="202">
        <v>6.3</v>
      </c>
      <c r="D160" s="202">
        <v>126</v>
      </c>
      <c r="E160" s="202">
        <v>2114</v>
      </c>
      <c r="F160" s="188" t="s">
        <v>230</v>
      </c>
      <c r="G160" s="188">
        <v>1286</v>
      </c>
      <c r="I160" s="188">
        <v>19.146</v>
      </c>
      <c r="N160" s="195" t="s">
        <v>235</v>
      </c>
      <c r="O160" s="188" t="s">
        <v>179</v>
      </c>
      <c r="P160" s="194">
        <v>37878</v>
      </c>
      <c r="Q160" s="195" t="s">
        <v>186</v>
      </c>
      <c r="R160" s="204"/>
      <c r="V160" s="188">
        <v>28.79</v>
      </c>
      <c r="Y160" s="195" t="s">
        <v>232</v>
      </c>
      <c r="Z160" s="204"/>
      <c r="AC160" s="188">
        <v>23.95</v>
      </c>
      <c r="AG160" s="204"/>
      <c r="AN160" s="204"/>
      <c r="AU160" s="204"/>
    </row>
    <row r="161" spans="1:47" s="195" customFormat="1" ht="12.75">
      <c r="A161" s="188" t="s">
        <v>234</v>
      </c>
      <c r="C161" s="202">
        <v>6.3</v>
      </c>
      <c r="D161" s="202">
        <v>126</v>
      </c>
      <c r="E161" s="202">
        <v>2114</v>
      </c>
      <c r="F161" s="188" t="s">
        <v>230</v>
      </c>
      <c r="G161" s="188">
        <v>1311</v>
      </c>
      <c r="I161" s="188">
        <v>19.696</v>
      </c>
      <c r="N161" s="195" t="s">
        <v>235</v>
      </c>
      <c r="O161" s="188" t="s">
        <v>179</v>
      </c>
      <c r="P161" s="194">
        <v>37878</v>
      </c>
      <c r="Q161" s="195" t="s">
        <v>186</v>
      </c>
      <c r="R161" s="204"/>
      <c r="V161" s="188">
        <v>27.28</v>
      </c>
      <c r="Y161" s="195" t="s">
        <v>232</v>
      </c>
      <c r="Z161" s="204"/>
      <c r="AC161" s="188">
        <v>23.74</v>
      </c>
      <c r="AG161" s="204"/>
      <c r="AN161" s="204"/>
      <c r="AU161" s="204"/>
    </row>
    <row r="162" spans="1:47" s="195" customFormat="1" ht="12.75">
      <c r="A162" s="188" t="s">
        <v>234</v>
      </c>
      <c r="C162" s="202">
        <v>6.3</v>
      </c>
      <c r="D162" s="202">
        <v>126</v>
      </c>
      <c r="E162" s="202">
        <v>2114</v>
      </c>
      <c r="F162" s="188" t="s">
        <v>230</v>
      </c>
      <c r="G162" s="188">
        <v>1336</v>
      </c>
      <c r="I162" s="188">
        <v>20.245</v>
      </c>
      <c r="N162" s="195" t="s">
        <v>235</v>
      </c>
      <c r="O162" s="188" t="s">
        <v>179</v>
      </c>
      <c r="P162" s="194">
        <v>37878</v>
      </c>
      <c r="Q162" s="195" t="s">
        <v>186</v>
      </c>
      <c r="R162" s="204"/>
      <c r="V162" s="188">
        <v>26.62</v>
      </c>
      <c r="Y162" s="195" t="s">
        <v>232</v>
      </c>
      <c r="Z162" s="204"/>
      <c r="AC162" s="188">
        <v>24.08</v>
      </c>
      <c r="AG162" s="204"/>
      <c r="AN162" s="204"/>
      <c r="AU162" s="204"/>
    </row>
    <row r="163" spans="1:47" s="195" customFormat="1" ht="12.75">
      <c r="A163" s="188" t="s">
        <v>234</v>
      </c>
      <c r="C163" s="202">
        <v>6.3</v>
      </c>
      <c r="D163" s="202">
        <v>126</v>
      </c>
      <c r="E163" s="202">
        <v>2114</v>
      </c>
      <c r="F163" s="188" t="s">
        <v>230</v>
      </c>
      <c r="G163" s="188">
        <v>1361</v>
      </c>
      <c r="I163" s="188">
        <v>20.795</v>
      </c>
      <c r="N163" s="195" t="s">
        <v>235</v>
      </c>
      <c r="O163" s="188" t="s">
        <v>179</v>
      </c>
      <c r="P163" s="194">
        <v>37878</v>
      </c>
      <c r="Q163" s="195" t="s">
        <v>186</v>
      </c>
      <c r="R163" s="204"/>
      <c r="V163" s="188">
        <v>26.87</v>
      </c>
      <c r="Y163" s="195" t="s">
        <v>232</v>
      </c>
      <c r="Z163" s="204"/>
      <c r="AC163" s="188">
        <v>24.75</v>
      </c>
      <c r="AG163" s="204"/>
      <c r="AN163" s="204"/>
      <c r="AU163" s="204"/>
    </row>
    <row r="164" spans="1:47" s="195" customFormat="1" ht="12.75">
      <c r="A164" s="188" t="s">
        <v>234</v>
      </c>
      <c r="C164" s="202">
        <v>6.3</v>
      </c>
      <c r="D164" s="202">
        <v>126</v>
      </c>
      <c r="E164" s="202">
        <v>2114</v>
      </c>
      <c r="F164" s="188" t="s">
        <v>230</v>
      </c>
      <c r="G164" s="188">
        <v>1361</v>
      </c>
      <c r="I164" s="188">
        <v>21.344</v>
      </c>
      <c r="N164" s="195" t="s">
        <v>235</v>
      </c>
      <c r="O164" s="188" t="s">
        <v>179</v>
      </c>
      <c r="P164" s="194">
        <v>37878</v>
      </c>
      <c r="Q164" s="195" t="s">
        <v>186</v>
      </c>
      <c r="R164" s="204"/>
      <c r="V164" s="188">
        <v>26.54</v>
      </c>
      <c r="Y164" s="195" t="s">
        <v>232</v>
      </c>
      <c r="Z164" s="204"/>
      <c r="AC164" s="188">
        <v>22.35</v>
      </c>
      <c r="AG164" s="204"/>
      <c r="AN164" s="204"/>
      <c r="AU164" s="204"/>
    </row>
    <row r="165" spans="1:47" s="195" customFormat="1" ht="12.75">
      <c r="A165" s="188" t="s">
        <v>234</v>
      </c>
      <c r="C165" s="202">
        <v>6.3</v>
      </c>
      <c r="D165" s="202">
        <v>126</v>
      </c>
      <c r="E165" s="202">
        <v>2114</v>
      </c>
      <c r="F165" s="188" t="s">
        <v>230</v>
      </c>
      <c r="G165" s="188">
        <v>1361</v>
      </c>
      <c r="I165" s="188">
        <v>21.344</v>
      </c>
      <c r="N165" s="195" t="s">
        <v>235</v>
      </c>
      <c r="O165" s="188" t="s">
        <v>179</v>
      </c>
      <c r="P165" s="194">
        <v>37878</v>
      </c>
      <c r="Q165" s="195" t="s">
        <v>186</v>
      </c>
      <c r="R165" s="204"/>
      <c r="V165" s="188"/>
      <c r="Y165" s="195" t="s">
        <v>232</v>
      </c>
      <c r="Z165" s="204"/>
      <c r="AC165" s="188">
        <v>23.92</v>
      </c>
      <c r="AG165" s="204"/>
      <c r="AN165" s="204"/>
      <c r="AU165" s="204"/>
    </row>
    <row r="166" spans="1:47" s="195" customFormat="1" ht="12.75">
      <c r="A166" s="188" t="s">
        <v>234</v>
      </c>
      <c r="C166" s="202">
        <v>6.3</v>
      </c>
      <c r="D166" s="202">
        <v>126</v>
      </c>
      <c r="E166" s="202">
        <v>2114</v>
      </c>
      <c r="F166" s="188" t="s">
        <v>230</v>
      </c>
      <c r="G166" s="188">
        <v>1361</v>
      </c>
      <c r="I166" s="188">
        <v>21.344</v>
      </c>
      <c r="N166" s="195" t="s">
        <v>235</v>
      </c>
      <c r="O166" s="188" t="s">
        <v>179</v>
      </c>
      <c r="P166" s="194">
        <v>37878</v>
      </c>
      <c r="Q166" s="195" t="s">
        <v>186</v>
      </c>
      <c r="R166" s="204"/>
      <c r="V166" s="188"/>
      <c r="Y166" s="195" t="s">
        <v>232</v>
      </c>
      <c r="Z166" s="204"/>
      <c r="AC166" s="188">
        <v>25.31</v>
      </c>
      <c r="AG166" s="204"/>
      <c r="AN166" s="204"/>
      <c r="AU166" s="204"/>
    </row>
    <row r="167" spans="1:47" s="195" customFormat="1" ht="12.75">
      <c r="A167" s="188" t="s">
        <v>234</v>
      </c>
      <c r="C167" s="202">
        <v>6.3</v>
      </c>
      <c r="D167" s="202">
        <v>126</v>
      </c>
      <c r="E167" s="202">
        <v>2114</v>
      </c>
      <c r="F167" s="188" t="s">
        <v>230</v>
      </c>
      <c r="G167" s="188">
        <v>1386</v>
      </c>
      <c r="I167" s="188">
        <v>21.344</v>
      </c>
      <c r="N167" s="195" t="s">
        <v>235</v>
      </c>
      <c r="O167" s="188" t="s">
        <v>179</v>
      </c>
      <c r="P167" s="194">
        <v>37878</v>
      </c>
      <c r="Q167" s="195" t="s">
        <v>186</v>
      </c>
      <c r="R167" s="204"/>
      <c r="V167" s="188"/>
      <c r="Y167" s="195" t="s">
        <v>232</v>
      </c>
      <c r="Z167" s="204"/>
      <c r="AC167" s="188">
        <v>23.18</v>
      </c>
      <c r="AG167" s="204"/>
      <c r="AN167" s="204"/>
      <c r="AU167" s="204"/>
    </row>
    <row r="168" spans="1:47" s="195" customFormat="1" ht="12.75">
      <c r="A168" s="188" t="s">
        <v>234</v>
      </c>
      <c r="C168" s="202">
        <v>6.3</v>
      </c>
      <c r="D168" s="202">
        <v>126</v>
      </c>
      <c r="E168" s="202">
        <v>2114</v>
      </c>
      <c r="F168" s="188" t="s">
        <v>230</v>
      </c>
      <c r="G168" s="188">
        <v>1411</v>
      </c>
      <c r="I168" s="188">
        <v>21.894</v>
      </c>
      <c r="N168" s="195" t="s">
        <v>235</v>
      </c>
      <c r="O168" s="188" t="s">
        <v>179</v>
      </c>
      <c r="P168" s="194">
        <v>37878</v>
      </c>
      <c r="Q168" s="195" t="s">
        <v>186</v>
      </c>
      <c r="R168" s="204"/>
      <c r="V168" s="188">
        <v>25.82</v>
      </c>
      <c r="Y168" s="195" t="s">
        <v>232</v>
      </c>
      <c r="Z168" s="204"/>
      <c r="AC168" s="188">
        <v>24.28</v>
      </c>
      <c r="AG168" s="204"/>
      <c r="AN168" s="204"/>
      <c r="AU168" s="204"/>
    </row>
    <row r="169" spans="1:47" s="195" customFormat="1" ht="12.75">
      <c r="A169" s="188" t="s">
        <v>234</v>
      </c>
      <c r="C169" s="202">
        <v>6.3</v>
      </c>
      <c r="D169" s="202">
        <v>126</v>
      </c>
      <c r="E169" s="202">
        <v>2114</v>
      </c>
      <c r="F169" s="188" t="s">
        <v>230</v>
      </c>
      <c r="G169" s="188">
        <v>1436</v>
      </c>
      <c r="I169" s="188">
        <v>22.443</v>
      </c>
      <c r="N169" s="195" t="s">
        <v>235</v>
      </c>
      <c r="O169" s="188" t="s">
        <v>179</v>
      </c>
      <c r="P169" s="194">
        <v>37878</v>
      </c>
      <c r="Q169" s="195" t="s">
        <v>186</v>
      </c>
      <c r="R169" s="204"/>
      <c r="V169" s="188">
        <v>27.15</v>
      </c>
      <c r="Y169" s="195" t="s">
        <v>232</v>
      </c>
      <c r="Z169" s="204"/>
      <c r="AC169" s="188"/>
      <c r="AG169" s="204"/>
      <c r="AN169" s="204"/>
      <c r="AU169" s="204"/>
    </row>
    <row r="170" spans="1:47" s="195" customFormat="1" ht="12.75">
      <c r="A170" s="188" t="s">
        <v>234</v>
      </c>
      <c r="C170" s="202">
        <v>6.3</v>
      </c>
      <c r="D170" s="202">
        <v>126</v>
      </c>
      <c r="E170" s="202">
        <v>2114</v>
      </c>
      <c r="F170" s="188" t="s">
        <v>230</v>
      </c>
      <c r="G170" s="188">
        <v>1461</v>
      </c>
      <c r="I170" s="188">
        <v>22.993</v>
      </c>
      <c r="N170" s="195" t="s">
        <v>235</v>
      </c>
      <c r="O170" s="188" t="s">
        <v>179</v>
      </c>
      <c r="P170" s="194">
        <v>37878</v>
      </c>
      <c r="Q170" s="195" t="s">
        <v>186</v>
      </c>
      <c r="R170" s="204"/>
      <c r="V170" s="188">
        <v>27.1</v>
      </c>
      <c r="Y170" s="195" t="s">
        <v>232</v>
      </c>
      <c r="Z170" s="204"/>
      <c r="AC170" s="188">
        <v>25.08</v>
      </c>
      <c r="AG170" s="204"/>
      <c r="AN170" s="204"/>
      <c r="AU170" s="204"/>
    </row>
    <row r="171" spans="1:47" s="195" customFormat="1" ht="12.75">
      <c r="A171" s="188" t="s">
        <v>236</v>
      </c>
      <c r="C171" s="202">
        <v>-4.69</v>
      </c>
      <c r="D171" s="202">
        <v>117.9</v>
      </c>
      <c r="E171" s="202">
        <v>1855</v>
      </c>
      <c r="F171" s="188" t="s">
        <v>238</v>
      </c>
      <c r="G171" s="207">
        <v>920</v>
      </c>
      <c r="I171" s="210">
        <v>19.19175572519084</v>
      </c>
      <c r="M171" s="195" t="s">
        <v>241</v>
      </c>
      <c r="N171" s="188" t="s">
        <v>237</v>
      </c>
      <c r="O171" s="188" t="s">
        <v>179</v>
      </c>
      <c r="P171" s="194">
        <v>37878</v>
      </c>
      <c r="Q171" s="195" t="s">
        <v>186</v>
      </c>
      <c r="R171" s="211">
        <v>3.683073470119517</v>
      </c>
      <c r="T171" s="195" t="s">
        <v>239</v>
      </c>
      <c r="U171" s="195">
        <v>23</v>
      </c>
      <c r="V171" s="209">
        <v>25.520579707525144</v>
      </c>
      <c r="X171" s="195" t="s">
        <v>240</v>
      </c>
      <c r="Z171" s="204"/>
      <c r="AG171" s="204"/>
      <c r="AN171" s="204"/>
      <c r="AU171" s="204"/>
    </row>
    <row r="172" spans="1:47" s="195" customFormat="1" ht="12.75">
      <c r="A172" s="188" t="s">
        <v>236</v>
      </c>
      <c r="C172" s="202">
        <v>-4.69</v>
      </c>
      <c r="D172" s="202">
        <v>117.9</v>
      </c>
      <c r="E172" s="202">
        <v>1855</v>
      </c>
      <c r="F172" s="188" t="s">
        <v>238</v>
      </c>
      <c r="G172" s="207">
        <v>930</v>
      </c>
      <c r="I172" s="210">
        <v>19.44290076335878</v>
      </c>
      <c r="M172" s="195" t="s">
        <v>241</v>
      </c>
      <c r="N172" s="188" t="s">
        <v>237</v>
      </c>
      <c r="O172" s="188" t="s">
        <v>179</v>
      </c>
      <c r="P172" s="194">
        <v>37878</v>
      </c>
      <c r="Q172" s="195" t="s">
        <v>186</v>
      </c>
      <c r="R172" s="211">
        <v>3.6674342649506</v>
      </c>
      <c r="T172" s="195" t="s">
        <v>239</v>
      </c>
      <c r="U172" s="195">
        <v>23</v>
      </c>
      <c r="V172" s="209">
        <v>25.472767589538087</v>
      </c>
      <c r="X172" s="195" t="s">
        <v>240</v>
      </c>
      <c r="Z172" s="204"/>
      <c r="AG172" s="204"/>
      <c r="AN172" s="204"/>
      <c r="AU172" s="204"/>
    </row>
    <row r="173" spans="1:47" s="195" customFormat="1" ht="12.75">
      <c r="A173" s="188" t="s">
        <v>236</v>
      </c>
      <c r="C173" s="202">
        <v>-4.69</v>
      </c>
      <c r="D173" s="202">
        <v>117.9</v>
      </c>
      <c r="E173" s="202">
        <v>1855</v>
      </c>
      <c r="F173" s="188" t="s">
        <v>238</v>
      </c>
      <c r="G173" s="207">
        <v>940</v>
      </c>
      <c r="I173" s="210">
        <v>19.694045801526716</v>
      </c>
      <c r="M173" s="195" t="s">
        <v>241</v>
      </c>
      <c r="N173" s="188" t="s">
        <v>237</v>
      </c>
      <c r="O173" s="188" t="s">
        <v>179</v>
      </c>
      <c r="P173" s="194">
        <v>37878</v>
      </c>
      <c r="Q173" s="195" t="s">
        <v>186</v>
      </c>
      <c r="R173" s="211">
        <v>3.682313876402126</v>
      </c>
      <c r="T173" s="195" t="s">
        <v>239</v>
      </c>
      <c r="U173" s="195">
        <v>23</v>
      </c>
      <c r="V173" s="209">
        <v>25.518262175398654</v>
      </c>
      <c r="X173" s="195" t="s">
        <v>240</v>
      </c>
      <c r="Z173" s="204"/>
      <c r="AG173" s="204"/>
      <c r="AN173" s="204"/>
      <c r="AU173" s="204"/>
    </row>
    <row r="174" spans="1:47" s="195" customFormat="1" ht="12.75">
      <c r="A174" s="188" t="s">
        <v>236</v>
      </c>
      <c r="C174" s="202">
        <v>-4.69</v>
      </c>
      <c r="D174" s="202">
        <v>117.9</v>
      </c>
      <c r="E174" s="202">
        <v>1855</v>
      </c>
      <c r="F174" s="188" t="s">
        <v>238</v>
      </c>
      <c r="G174" s="207">
        <v>950</v>
      </c>
      <c r="I174" s="210">
        <v>19.945190839694657</v>
      </c>
      <c r="M174" s="195" t="s">
        <v>241</v>
      </c>
      <c r="N174" s="188" t="s">
        <v>237</v>
      </c>
      <c r="O174" s="188" t="s">
        <v>179</v>
      </c>
      <c r="P174" s="194">
        <v>37878</v>
      </c>
      <c r="Q174" s="195" t="s">
        <v>186</v>
      </c>
      <c r="R174" s="211">
        <v>3.663177851380308</v>
      </c>
      <c r="T174" s="195" t="s">
        <v>239</v>
      </c>
      <c r="U174" s="195">
        <v>23</v>
      </c>
      <c r="V174" s="209">
        <v>25.459719599495266</v>
      </c>
      <c r="X174" s="195" t="s">
        <v>240</v>
      </c>
      <c r="Z174" s="204"/>
      <c r="AG174" s="204"/>
      <c r="AN174" s="204"/>
      <c r="AU174" s="204"/>
    </row>
    <row r="175" spans="1:47" s="195" customFormat="1" ht="12.75">
      <c r="A175" s="188" t="s">
        <v>236</v>
      </c>
      <c r="C175" s="202">
        <v>-4.69</v>
      </c>
      <c r="D175" s="202">
        <v>117.9</v>
      </c>
      <c r="E175" s="202">
        <v>1855</v>
      </c>
      <c r="F175" s="188" t="s">
        <v>238</v>
      </c>
      <c r="G175" s="207">
        <v>960</v>
      </c>
      <c r="I175" s="210">
        <v>20.196335877862595</v>
      </c>
      <c r="M175" s="195" t="s">
        <v>241</v>
      </c>
      <c r="N175" s="188" t="s">
        <v>237</v>
      </c>
      <c r="O175" s="188" t="s">
        <v>179</v>
      </c>
      <c r="P175" s="194">
        <v>37878</v>
      </c>
      <c r="Q175" s="195" t="s">
        <v>186</v>
      </c>
      <c r="R175" s="211">
        <v>4.135501688410945</v>
      </c>
      <c r="T175" s="195" t="s">
        <v>239</v>
      </c>
      <c r="U175" s="195">
        <v>23</v>
      </c>
      <c r="V175" s="209">
        <v>26.822389400943276</v>
      </c>
      <c r="X175" s="195" t="s">
        <v>240</v>
      </c>
      <c r="Z175" s="204"/>
      <c r="AG175" s="204"/>
      <c r="AN175" s="204"/>
      <c r="AU175" s="204"/>
    </row>
    <row r="176" spans="1:47" s="195" customFormat="1" ht="12.75">
      <c r="A176" s="188" t="s">
        <v>236</v>
      </c>
      <c r="C176" s="202">
        <v>-4.69</v>
      </c>
      <c r="D176" s="202">
        <v>117.9</v>
      </c>
      <c r="E176" s="202">
        <v>1855</v>
      </c>
      <c r="F176" s="188" t="s">
        <v>238</v>
      </c>
      <c r="G176" s="207">
        <v>970</v>
      </c>
      <c r="I176" s="210">
        <v>20.447480916030536</v>
      </c>
      <c r="M176" s="195" t="s">
        <v>241</v>
      </c>
      <c r="N176" s="188" t="s">
        <v>237</v>
      </c>
      <c r="O176" s="188" t="s">
        <v>179</v>
      </c>
      <c r="P176" s="194">
        <v>37878</v>
      </c>
      <c r="Q176" s="195" t="s">
        <v>186</v>
      </c>
      <c r="R176" s="211">
        <v>4.02229739040804</v>
      </c>
      <c r="T176" s="195" t="s">
        <v>239</v>
      </c>
      <c r="U176" s="195">
        <v>23</v>
      </c>
      <c r="V176" s="209">
        <v>26.510530761860476</v>
      </c>
      <c r="X176" s="195" t="s">
        <v>240</v>
      </c>
      <c r="Z176" s="204"/>
      <c r="AG176" s="204"/>
      <c r="AN176" s="204"/>
      <c r="AU176" s="204"/>
    </row>
    <row r="177" spans="1:47" s="195" customFormat="1" ht="12.75">
      <c r="A177" s="188" t="s">
        <v>236</v>
      </c>
      <c r="C177" s="202">
        <v>-4.69</v>
      </c>
      <c r="D177" s="202">
        <v>117.9</v>
      </c>
      <c r="E177" s="202">
        <v>1855</v>
      </c>
      <c r="F177" s="188" t="s">
        <v>238</v>
      </c>
      <c r="G177" s="207">
        <v>980</v>
      </c>
      <c r="I177" s="210">
        <v>20.698625954198473</v>
      </c>
      <c r="M177" s="195" t="s">
        <v>241</v>
      </c>
      <c r="N177" s="188" t="s">
        <v>237</v>
      </c>
      <c r="O177" s="188" t="s">
        <v>179</v>
      </c>
      <c r="P177" s="194">
        <v>37878</v>
      </c>
      <c r="Q177" s="195" t="s">
        <v>186</v>
      </c>
      <c r="R177" s="211">
        <v>3.602571051408762</v>
      </c>
      <c r="T177" s="195" t="s">
        <v>239</v>
      </c>
      <c r="U177" s="195">
        <v>23</v>
      </c>
      <c r="V177" s="209">
        <v>25.272267188368478</v>
      </c>
      <c r="X177" s="195" t="s">
        <v>240</v>
      </c>
      <c r="Z177" s="204"/>
      <c r="AG177" s="204"/>
      <c r="AN177" s="204"/>
      <c r="AU177" s="204"/>
    </row>
    <row r="178" spans="1:47" s="195" customFormat="1" ht="12.75">
      <c r="A178" s="188" t="s">
        <v>236</v>
      </c>
      <c r="C178" s="202">
        <v>-4.69</v>
      </c>
      <c r="D178" s="202">
        <v>117.9</v>
      </c>
      <c r="E178" s="202">
        <v>1855</v>
      </c>
      <c r="F178" s="188" t="s">
        <v>238</v>
      </c>
      <c r="G178" s="207">
        <v>990</v>
      </c>
      <c r="I178" s="210">
        <v>20.94977099236641</v>
      </c>
      <c r="M178" s="195" t="s">
        <v>241</v>
      </c>
      <c r="N178" s="188" t="s">
        <v>237</v>
      </c>
      <c r="O178" s="188" t="s">
        <v>179</v>
      </c>
      <c r="P178" s="194">
        <v>37878</v>
      </c>
      <c r="Q178" s="195" t="s">
        <v>186</v>
      </c>
      <c r="R178" s="211">
        <v>3.798494199664238</v>
      </c>
      <c r="T178" s="195" t="s">
        <v>239</v>
      </c>
      <c r="U178" s="195">
        <v>23</v>
      </c>
      <c r="V178" s="209">
        <v>25.86728913724455</v>
      </c>
      <c r="X178" s="195" t="s">
        <v>240</v>
      </c>
      <c r="Z178" s="204"/>
      <c r="AG178" s="204"/>
      <c r="AN178" s="204"/>
      <c r="AU178" s="204"/>
    </row>
    <row r="179" spans="1:47" s="195" customFormat="1" ht="12.75">
      <c r="A179" s="188" t="s">
        <v>236</v>
      </c>
      <c r="C179" s="202">
        <v>-4.69</v>
      </c>
      <c r="D179" s="202">
        <v>117.9</v>
      </c>
      <c r="E179" s="202">
        <v>1855</v>
      </c>
      <c r="F179" s="188" t="s">
        <v>238</v>
      </c>
      <c r="G179" s="207">
        <v>1000</v>
      </c>
      <c r="I179" s="210">
        <v>21.42285714285714</v>
      </c>
      <c r="M179" s="195" t="s">
        <v>241</v>
      </c>
      <c r="N179" s="188" t="s">
        <v>237</v>
      </c>
      <c r="O179" s="188" t="s">
        <v>179</v>
      </c>
      <c r="P179" s="194">
        <v>37878</v>
      </c>
      <c r="Q179" s="195" t="s">
        <v>186</v>
      </c>
      <c r="R179" s="211">
        <v>3.6351902238530167</v>
      </c>
      <c r="T179" s="195" t="s">
        <v>239</v>
      </c>
      <c r="U179" s="195">
        <v>23</v>
      </c>
      <c r="V179" s="209">
        <v>25.37354437148015</v>
      </c>
      <c r="X179" s="195" t="s">
        <v>240</v>
      </c>
      <c r="Z179" s="204"/>
      <c r="AG179" s="204"/>
      <c r="AN179" s="204"/>
      <c r="AU179" s="204"/>
    </row>
    <row r="180" spans="1:47" s="195" customFormat="1" ht="12.75">
      <c r="A180" s="188" t="s">
        <v>236</v>
      </c>
      <c r="C180" s="202">
        <v>-4.69</v>
      </c>
      <c r="D180" s="202">
        <v>117.9</v>
      </c>
      <c r="E180" s="202">
        <v>1855</v>
      </c>
      <c r="F180" s="188" t="s">
        <v>238</v>
      </c>
      <c r="G180" s="207">
        <v>1010</v>
      </c>
      <c r="I180" s="210">
        <v>21.951428571428572</v>
      </c>
      <c r="M180" s="195" t="s">
        <v>241</v>
      </c>
      <c r="N180" s="188" t="s">
        <v>237</v>
      </c>
      <c r="O180" s="188" t="s">
        <v>179</v>
      </c>
      <c r="P180" s="194">
        <v>37878</v>
      </c>
      <c r="Q180" s="195" t="s">
        <v>186</v>
      </c>
      <c r="R180" s="211">
        <v>3.6836068974912344</v>
      </c>
      <c r="T180" s="195" t="s">
        <v>239</v>
      </c>
      <c r="U180" s="195">
        <v>23</v>
      </c>
      <c r="V180" s="209">
        <v>25.52220691698334</v>
      </c>
      <c r="X180" s="195" t="s">
        <v>240</v>
      </c>
      <c r="Z180" s="204"/>
      <c r="AG180" s="204"/>
      <c r="AN180" s="204"/>
      <c r="AU180" s="204"/>
    </row>
    <row r="181" spans="1:47" s="195" customFormat="1" ht="12.75">
      <c r="A181" s="188" t="s">
        <v>236</v>
      </c>
      <c r="C181" s="202">
        <v>-4.69</v>
      </c>
      <c r="D181" s="202">
        <v>117.9</v>
      </c>
      <c r="E181" s="202">
        <v>1855</v>
      </c>
      <c r="F181" s="188" t="s">
        <v>238</v>
      </c>
      <c r="G181" s="207">
        <v>1020</v>
      </c>
      <c r="I181" s="210">
        <v>22.48</v>
      </c>
      <c r="M181" s="195" t="s">
        <v>241</v>
      </c>
      <c r="N181" s="188" t="s">
        <v>237</v>
      </c>
      <c r="O181" s="188" t="s">
        <v>179</v>
      </c>
      <c r="P181" s="194">
        <v>37878</v>
      </c>
      <c r="Q181" s="195" t="s">
        <v>186</v>
      </c>
      <c r="R181" s="211">
        <v>3.6572517267471225</v>
      </c>
      <c r="T181" s="195" t="s">
        <v>239</v>
      </c>
      <c r="U181" s="195">
        <v>23</v>
      </c>
      <c r="V181" s="209">
        <v>25.441527857092545</v>
      </c>
      <c r="X181" s="195" t="s">
        <v>240</v>
      </c>
      <c r="Z181" s="204"/>
      <c r="AG181" s="204"/>
      <c r="AN181" s="204"/>
      <c r="AU181" s="204"/>
    </row>
    <row r="182" spans="1:47" s="195" customFormat="1" ht="12.75">
      <c r="A182" s="188" t="s">
        <v>236</v>
      </c>
      <c r="C182" s="202">
        <v>-4.69</v>
      </c>
      <c r="D182" s="202">
        <v>117.9</v>
      </c>
      <c r="E182" s="202">
        <v>1855</v>
      </c>
      <c r="F182" s="188" t="s">
        <v>238</v>
      </c>
      <c r="G182" s="207">
        <v>1030</v>
      </c>
      <c r="I182" s="210">
        <v>23.00857142857143</v>
      </c>
      <c r="M182" s="195" t="s">
        <v>241</v>
      </c>
      <c r="N182" s="188" t="s">
        <v>237</v>
      </c>
      <c r="O182" s="188" t="s">
        <v>179</v>
      </c>
      <c r="P182" s="194">
        <v>37878</v>
      </c>
      <c r="Q182" s="195" t="s">
        <v>186</v>
      </c>
      <c r="R182" s="211">
        <v>3.8215306632707566</v>
      </c>
      <c r="T182" s="195" t="s">
        <v>239</v>
      </c>
      <c r="U182" s="195">
        <v>23</v>
      </c>
      <c r="V182" s="209">
        <v>25.9352252563349</v>
      </c>
      <c r="X182" s="195" t="s">
        <v>240</v>
      </c>
      <c r="Z182" s="204"/>
      <c r="AG182" s="204"/>
      <c r="AN182" s="204"/>
      <c r="AU182" s="204"/>
    </row>
    <row r="183" spans="1:47" s="195" customFormat="1" ht="12.75">
      <c r="A183" s="188" t="s">
        <v>200</v>
      </c>
      <c r="C183" s="188">
        <v>-45.53</v>
      </c>
      <c r="D183" s="188">
        <v>174.93</v>
      </c>
      <c r="E183" s="188">
        <v>1210</v>
      </c>
      <c r="F183" s="188" t="s">
        <v>247</v>
      </c>
      <c r="G183" s="188">
        <v>3.2</v>
      </c>
      <c r="H183" s="188">
        <v>3.21</v>
      </c>
      <c r="I183" s="188">
        <v>19.258</v>
      </c>
      <c r="J183" s="188">
        <v>2</v>
      </c>
      <c r="K183" s="188">
        <v>21.7770034843206</v>
      </c>
      <c r="L183" s="188" t="s">
        <v>176</v>
      </c>
      <c r="M183" s="188" t="s">
        <v>177</v>
      </c>
      <c r="N183" s="188" t="s">
        <v>242</v>
      </c>
      <c r="O183" s="197" t="s">
        <v>243</v>
      </c>
      <c r="P183" s="194">
        <v>36295</v>
      </c>
      <c r="Q183" s="195" t="s">
        <v>184</v>
      </c>
      <c r="R183" s="206">
        <v>1.179</v>
      </c>
      <c r="S183" s="188" t="s">
        <v>244</v>
      </c>
      <c r="T183" s="188" t="s">
        <v>245</v>
      </c>
      <c r="U183" s="212">
        <v>11</v>
      </c>
      <c r="V183" s="206">
        <v>8.516024101329856</v>
      </c>
      <c r="W183" s="188"/>
      <c r="X183" s="188" t="s">
        <v>246</v>
      </c>
      <c r="Z183" s="204"/>
      <c r="AG183" s="204"/>
      <c r="AN183" s="204"/>
      <c r="AU183" s="204"/>
    </row>
    <row r="184" spans="1:47" s="195" customFormat="1" ht="12.75">
      <c r="A184" s="188" t="s">
        <v>200</v>
      </c>
      <c r="C184" s="188">
        <v>-45.53</v>
      </c>
      <c r="D184" s="188">
        <v>174.93</v>
      </c>
      <c r="E184" s="188">
        <v>1210</v>
      </c>
      <c r="F184" s="188" t="s">
        <v>247</v>
      </c>
      <c r="G184" s="188">
        <v>3.3</v>
      </c>
      <c r="H184" s="188">
        <v>3.31</v>
      </c>
      <c r="I184" s="188">
        <v>19.7173</v>
      </c>
      <c r="J184" s="188">
        <v>2</v>
      </c>
      <c r="K184" s="188">
        <v>21.772262138036023</v>
      </c>
      <c r="L184" s="188" t="s">
        <v>176</v>
      </c>
      <c r="M184" s="188" t="s">
        <v>177</v>
      </c>
      <c r="N184" s="188" t="s">
        <v>242</v>
      </c>
      <c r="O184" s="197" t="s">
        <v>243</v>
      </c>
      <c r="P184" s="194">
        <v>36295</v>
      </c>
      <c r="Q184" s="195" t="s">
        <v>184</v>
      </c>
      <c r="R184" s="206">
        <v>1.17</v>
      </c>
      <c r="S184" s="188" t="s">
        <v>244</v>
      </c>
      <c r="T184" s="188" t="s">
        <v>245</v>
      </c>
      <c r="U184" s="212">
        <v>9</v>
      </c>
      <c r="V184" s="206">
        <v>8.444408468193693</v>
      </c>
      <c r="W184" s="188"/>
      <c r="X184" s="188" t="s">
        <v>246</v>
      </c>
      <c r="Z184" s="204"/>
      <c r="AG184" s="204"/>
      <c r="AN184" s="204"/>
      <c r="AU184" s="204"/>
    </row>
    <row r="185" spans="1:47" s="195" customFormat="1" ht="12.75">
      <c r="A185" s="188" t="s">
        <v>200</v>
      </c>
      <c r="C185" s="188">
        <v>-45.53</v>
      </c>
      <c r="D185" s="188">
        <v>174.93</v>
      </c>
      <c r="E185" s="188">
        <v>1210</v>
      </c>
      <c r="F185" s="188" t="s">
        <v>247</v>
      </c>
      <c r="G185" s="188">
        <v>3.4</v>
      </c>
      <c r="H185" s="188">
        <v>3.41</v>
      </c>
      <c r="I185" s="188">
        <v>20.1766</v>
      </c>
      <c r="J185" s="188">
        <v>2</v>
      </c>
      <c r="K185" s="188">
        <v>21.772262138036194</v>
      </c>
      <c r="L185" s="188" t="s">
        <v>176</v>
      </c>
      <c r="M185" s="188" t="s">
        <v>177</v>
      </c>
      <c r="N185" s="188" t="s">
        <v>242</v>
      </c>
      <c r="O185" s="197" t="s">
        <v>243</v>
      </c>
      <c r="P185" s="194">
        <v>36295</v>
      </c>
      <c r="Q185" s="195" t="s">
        <v>184</v>
      </c>
      <c r="R185" s="206">
        <v>1</v>
      </c>
      <c r="S185" s="188" t="s">
        <v>244</v>
      </c>
      <c r="T185" s="188" t="s">
        <v>245</v>
      </c>
      <c r="U185" s="212">
        <v>6</v>
      </c>
      <c r="V185" s="206">
        <v>6.977083712963183</v>
      </c>
      <c r="W185" s="188"/>
      <c r="X185" s="188" t="s">
        <v>246</v>
      </c>
      <c r="Z185" s="204"/>
      <c r="AG185" s="204"/>
      <c r="AN185" s="204"/>
      <c r="AU185" s="204"/>
    </row>
    <row r="186" spans="1:47" s="195" customFormat="1" ht="12.75">
      <c r="A186" s="188" t="s">
        <v>200</v>
      </c>
      <c r="C186" s="188">
        <v>-45.53</v>
      </c>
      <c r="D186" s="188">
        <v>174.93</v>
      </c>
      <c r="E186" s="188">
        <v>1210</v>
      </c>
      <c r="F186" s="188" t="s">
        <v>247</v>
      </c>
      <c r="G186" s="188">
        <v>3.48</v>
      </c>
      <c r="H186" s="188">
        <v>3.49</v>
      </c>
      <c r="I186" s="188">
        <v>20.544</v>
      </c>
      <c r="J186" s="188">
        <v>2</v>
      </c>
      <c r="K186" s="188">
        <v>21.77463255307567</v>
      </c>
      <c r="L186" s="188" t="s">
        <v>176</v>
      </c>
      <c r="M186" s="188" t="s">
        <v>177</v>
      </c>
      <c r="N186" s="188" t="s">
        <v>242</v>
      </c>
      <c r="O186" s="197" t="s">
        <v>243</v>
      </c>
      <c r="P186" s="194">
        <v>36295</v>
      </c>
      <c r="Q186" s="195" t="s">
        <v>184</v>
      </c>
      <c r="R186" s="206">
        <v>0.9380799574538102</v>
      </c>
      <c r="S186" s="188" t="s">
        <v>244</v>
      </c>
      <c r="T186" s="188" t="s">
        <v>245</v>
      </c>
      <c r="U186" s="197">
        <v>15</v>
      </c>
      <c r="V186" s="206">
        <v>6.379699683797051</v>
      </c>
      <c r="W186" s="188"/>
      <c r="X186" s="188" t="s">
        <v>246</v>
      </c>
      <c r="Z186" s="204"/>
      <c r="AG186" s="204"/>
      <c r="AN186" s="204"/>
      <c r="AU186" s="204"/>
    </row>
    <row r="187" spans="1:47" s="195" customFormat="1" ht="12.75">
      <c r="A187" s="188" t="s">
        <v>200</v>
      </c>
      <c r="C187" s="188">
        <v>-45.53</v>
      </c>
      <c r="D187" s="188">
        <v>174.93</v>
      </c>
      <c r="E187" s="188">
        <v>1210</v>
      </c>
      <c r="F187" s="188" t="s">
        <v>247</v>
      </c>
      <c r="G187" s="188">
        <v>3.5</v>
      </c>
      <c r="H187" s="188">
        <v>3.51</v>
      </c>
      <c r="I187" s="188">
        <v>20.6358</v>
      </c>
      <c r="J187" s="188">
        <v>2</v>
      </c>
      <c r="K187" s="188">
        <v>21.786492374727857</v>
      </c>
      <c r="L187" s="188" t="s">
        <v>176</v>
      </c>
      <c r="M187" s="188" t="s">
        <v>177</v>
      </c>
      <c r="N187" s="188" t="s">
        <v>242</v>
      </c>
      <c r="O187" s="197" t="s">
        <v>243</v>
      </c>
      <c r="P187" s="194">
        <v>36295</v>
      </c>
      <c r="Q187" s="195" t="s">
        <v>184</v>
      </c>
      <c r="R187" s="206">
        <v>1.3120224235514282</v>
      </c>
      <c r="S187" s="188" t="s">
        <v>244</v>
      </c>
      <c r="T187" s="188" t="s">
        <v>245</v>
      </c>
      <c r="U187" s="197">
        <v>6</v>
      </c>
      <c r="V187" s="206">
        <v>9.515119054060015</v>
      </c>
      <c r="W187" s="188"/>
      <c r="X187" s="188" t="s">
        <v>246</v>
      </c>
      <c r="Z187" s="204"/>
      <c r="AG187" s="204"/>
      <c r="AN187" s="204"/>
      <c r="AU187" s="204"/>
    </row>
    <row r="188" spans="1:47" s="195" customFormat="1" ht="12.75">
      <c r="A188" s="188" t="s">
        <v>200</v>
      </c>
      <c r="C188" s="188">
        <v>-45.53</v>
      </c>
      <c r="D188" s="188">
        <v>174.93</v>
      </c>
      <c r="E188" s="188">
        <v>1210</v>
      </c>
      <c r="F188" s="188" t="s">
        <v>247</v>
      </c>
      <c r="G188" s="188">
        <v>3.6</v>
      </c>
      <c r="H188" s="188">
        <v>3.61</v>
      </c>
      <c r="I188" s="188">
        <v>21.0951</v>
      </c>
      <c r="J188" s="188">
        <v>2</v>
      </c>
      <c r="K188" s="188">
        <v>21.772262138036194</v>
      </c>
      <c r="L188" s="188" t="s">
        <v>176</v>
      </c>
      <c r="M188" s="188" t="s">
        <v>177</v>
      </c>
      <c r="N188" s="188" t="s">
        <v>242</v>
      </c>
      <c r="O188" s="197" t="s">
        <v>243</v>
      </c>
      <c r="P188" s="194">
        <v>36295</v>
      </c>
      <c r="Q188" s="195" t="s">
        <v>184</v>
      </c>
      <c r="R188" s="206">
        <v>1.059</v>
      </c>
      <c r="S188" s="188" t="s">
        <v>244</v>
      </c>
      <c r="T188" s="188" t="s">
        <v>245</v>
      </c>
      <c r="U188" s="212">
        <v>7</v>
      </c>
      <c r="V188" s="206">
        <v>7.512831999124579</v>
      </c>
      <c r="W188" s="188"/>
      <c r="X188" s="188" t="s">
        <v>246</v>
      </c>
      <c r="Z188" s="204"/>
      <c r="AG188" s="204"/>
      <c r="AN188" s="204"/>
      <c r="AU188" s="204"/>
    </row>
    <row r="189" spans="1:47" s="195" customFormat="1" ht="12.75">
      <c r="A189" s="188" t="s">
        <v>200</v>
      </c>
      <c r="C189" s="188">
        <v>-45.53</v>
      </c>
      <c r="D189" s="188">
        <v>174.93</v>
      </c>
      <c r="E189" s="188">
        <v>1210</v>
      </c>
      <c r="F189" s="188" t="s">
        <v>247</v>
      </c>
      <c r="G189" s="188">
        <v>3.7</v>
      </c>
      <c r="H189" s="188">
        <v>3.71</v>
      </c>
      <c r="I189" s="188">
        <v>21.5544</v>
      </c>
      <c r="J189" s="188">
        <v>2</v>
      </c>
      <c r="K189" s="188">
        <v>21.772262138036023</v>
      </c>
      <c r="L189" s="188" t="s">
        <v>176</v>
      </c>
      <c r="M189" s="188" t="s">
        <v>177</v>
      </c>
      <c r="N189" s="188" t="s">
        <v>242</v>
      </c>
      <c r="O189" s="197" t="s">
        <v>243</v>
      </c>
      <c r="P189" s="194">
        <v>36295</v>
      </c>
      <c r="Q189" s="195" t="s">
        <v>184</v>
      </c>
      <c r="R189" s="206">
        <v>1.087</v>
      </c>
      <c r="S189" s="188" t="s">
        <v>244</v>
      </c>
      <c r="T189" s="188" t="s">
        <v>245</v>
      </c>
      <c r="U189" s="212">
        <v>5</v>
      </c>
      <c r="V189" s="206">
        <v>7.756724910524607</v>
      </c>
      <c r="W189" s="188"/>
      <c r="X189" s="188" t="s">
        <v>246</v>
      </c>
      <c r="Z189" s="204"/>
      <c r="AG189" s="204"/>
      <c r="AN189" s="204"/>
      <c r="AU189" s="204"/>
    </row>
    <row r="190" spans="1:47" s="195" customFormat="1" ht="12.75">
      <c r="A190" s="188" t="s">
        <v>200</v>
      </c>
      <c r="C190" s="188">
        <v>-45.53</v>
      </c>
      <c r="D190" s="188">
        <v>174.93</v>
      </c>
      <c r="E190" s="188">
        <v>1210</v>
      </c>
      <c r="F190" s="188" t="s">
        <v>247</v>
      </c>
      <c r="G190" s="188">
        <v>3.78</v>
      </c>
      <c r="H190" s="188">
        <v>3.79</v>
      </c>
      <c r="I190" s="188">
        <v>21.9218</v>
      </c>
      <c r="J190" s="188">
        <v>2</v>
      </c>
      <c r="K190" s="188">
        <v>21.77463255307567</v>
      </c>
      <c r="L190" s="188" t="s">
        <v>176</v>
      </c>
      <c r="M190" s="188" t="s">
        <v>177</v>
      </c>
      <c r="N190" s="188" t="s">
        <v>242</v>
      </c>
      <c r="O190" s="197" t="s">
        <v>243</v>
      </c>
      <c r="P190" s="194">
        <v>36295</v>
      </c>
      <c r="Q190" s="195" t="s">
        <v>184</v>
      </c>
      <c r="R190" s="206">
        <v>1.4008175779284018</v>
      </c>
      <c r="S190" s="188" t="s">
        <v>244</v>
      </c>
      <c r="T190" s="188" t="s">
        <v>245</v>
      </c>
      <c r="U190" s="197">
        <v>10</v>
      </c>
      <c r="V190" s="206">
        <v>10.127140258788886</v>
      </c>
      <c r="W190" s="188"/>
      <c r="X190" s="188" t="s">
        <v>246</v>
      </c>
      <c r="Z190" s="204"/>
      <c r="AG190" s="204"/>
      <c r="AN190" s="204"/>
      <c r="AU190" s="204"/>
    </row>
    <row r="191" spans="1:47" s="195" customFormat="1" ht="12.75">
      <c r="A191" s="188" t="s">
        <v>200</v>
      </c>
      <c r="C191" s="188">
        <v>-45.53</v>
      </c>
      <c r="D191" s="188">
        <v>174.93</v>
      </c>
      <c r="E191" s="188">
        <v>1210</v>
      </c>
      <c r="F191" s="188" t="s">
        <v>247</v>
      </c>
      <c r="G191" s="188">
        <v>3.8</v>
      </c>
      <c r="H191" s="188">
        <v>3.81</v>
      </c>
      <c r="I191" s="188">
        <v>22.0136</v>
      </c>
      <c r="J191" s="188">
        <v>2</v>
      </c>
      <c r="K191" s="188">
        <v>21.786492374727857</v>
      </c>
      <c r="L191" s="188" t="s">
        <v>176</v>
      </c>
      <c r="M191" s="188" t="s">
        <v>177</v>
      </c>
      <c r="N191" s="188" t="s">
        <v>242</v>
      </c>
      <c r="O191" s="197" t="s">
        <v>243</v>
      </c>
      <c r="P191" s="194">
        <v>36295</v>
      </c>
      <c r="Q191" s="195" t="s">
        <v>184</v>
      </c>
      <c r="R191" s="206">
        <v>1.547</v>
      </c>
      <c r="S191" s="188" t="s">
        <v>244</v>
      </c>
      <c r="T191" s="188" t="s">
        <v>245</v>
      </c>
      <c r="U191" s="212">
        <v>6</v>
      </c>
      <c r="V191" s="206">
        <v>11.0548180268971</v>
      </c>
      <c r="W191" s="188"/>
      <c r="X191" s="188" t="s">
        <v>246</v>
      </c>
      <c r="Z191" s="204"/>
      <c r="AG191" s="204"/>
      <c r="AN191" s="204"/>
      <c r="AU191" s="204"/>
    </row>
    <row r="192" spans="1:47" s="195" customFormat="1" ht="12.75">
      <c r="A192" s="188" t="s">
        <v>200</v>
      </c>
      <c r="C192" s="188">
        <v>-45.53</v>
      </c>
      <c r="D192" s="188">
        <v>174.93</v>
      </c>
      <c r="E192" s="188">
        <v>1210</v>
      </c>
      <c r="F192" s="188" t="s">
        <v>247</v>
      </c>
      <c r="G192" s="188">
        <v>3.82</v>
      </c>
      <c r="H192" s="188">
        <v>3.83</v>
      </c>
      <c r="I192" s="188">
        <v>22.1055</v>
      </c>
      <c r="J192" s="188">
        <v>2</v>
      </c>
      <c r="K192" s="188">
        <v>21.76278563656172</v>
      </c>
      <c r="L192" s="188" t="s">
        <v>176</v>
      </c>
      <c r="M192" s="188" t="s">
        <v>177</v>
      </c>
      <c r="N192" s="188" t="s">
        <v>242</v>
      </c>
      <c r="O192" s="197" t="s">
        <v>243</v>
      </c>
      <c r="P192" s="194">
        <v>36295</v>
      </c>
      <c r="Q192" s="195" t="s">
        <v>184</v>
      </c>
      <c r="R192" s="206">
        <v>1.1609130479745906</v>
      </c>
      <c r="S192" s="188" t="s">
        <v>244</v>
      </c>
      <c r="T192" s="188" t="s">
        <v>245</v>
      </c>
      <c r="U192" s="197">
        <v>9</v>
      </c>
      <c r="V192" s="206">
        <v>8.371539842237198</v>
      </c>
      <c r="W192" s="188"/>
      <c r="X192" s="188" t="s">
        <v>246</v>
      </c>
      <c r="Z192" s="204"/>
      <c r="AG192" s="204"/>
      <c r="AN192" s="204"/>
      <c r="AU192" s="204"/>
    </row>
    <row r="193" spans="1:47" s="195" customFormat="1" ht="12.75">
      <c r="A193" s="188" t="s">
        <v>200</v>
      </c>
      <c r="C193" s="188">
        <v>-45.53</v>
      </c>
      <c r="D193" s="188">
        <v>174.93</v>
      </c>
      <c r="E193" s="188">
        <v>1210</v>
      </c>
      <c r="F193" s="188" t="s">
        <v>247</v>
      </c>
      <c r="G193" s="188">
        <v>3.9</v>
      </c>
      <c r="H193" s="188">
        <v>3.91</v>
      </c>
      <c r="I193" s="188">
        <v>22.4729</v>
      </c>
      <c r="J193" s="188">
        <v>2</v>
      </c>
      <c r="K193" s="188">
        <v>21.77463255307567</v>
      </c>
      <c r="L193" s="188" t="s">
        <v>176</v>
      </c>
      <c r="M193" s="188" t="s">
        <v>177</v>
      </c>
      <c r="N193" s="188" t="s">
        <v>242</v>
      </c>
      <c r="O193" s="197" t="s">
        <v>243</v>
      </c>
      <c r="P193" s="194">
        <v>36295</v>
      </c>
      <c r="Q193" s="195" t="s">
        <v>184</v>
      </c>
      <c r="R193" s="206">
        <v>1.095</v>
      </c>
      <c r="S193" s="188" t="s">
        <v>244</v>
      </c>
      <c r="T193" s="188" t="s">
        <v>245</v>
      </c>
      <c r="U193" s="212">
        <v>12</v>
      </c>
      <c r="V193" s="206">
        <v>7.825255332294623</v>
      </c>
      <c r="W193" s="188"/>
      <c r="X193" s="188" t="s">
        <v>246</v>
      </c>
      <c r="Z193" s="204"/>
      <c r="AG193" s="204"/>
      <c r="AN193" s="204"/>
      <c r="AU193" s="204"/>
    </row>
    <row r="194" spans="1:47" s="195" customFormat="1" ht="12.75">
      <c r="A194" s="188" t="s">
        <v>200</v>
      </c>
      <c r="C194" s="188">
        <v>-45.53</v>
      </c>
      <c r="D194" s="188">
        <v>174.93</v>
      </c>
      <c r="E194" s="188">
        <v>1210</v>
      </c>
      <c r="F194" s="188" t="s">
        <v>247</v>
      </c>
      <c r="G194" s="188">
        <v>4</v>
      </c>
      <c r="H194" s="188">
        <v>4.01</v>
      </c>
      <c r="I194" s="188">
        <v>22.9322</v>
      </c>
      <c r="J194" s="188">
        <v>2</v>
      </c>
      <c r="K194" s="188">
        <v>21.772262138036023</v>
      </c>
      <c r="L194" s="188" t="s">
        <v>176</v>
      </c>
      <c r="M194" s="188" t="s">
        <v>177</v>
      </c>
      <c r="N194" s="188" t="s">
        <v>242</v>
      </c>
      <c r="O194" s="197" t="s">
        <v>243</v>
      </c>
      <c r="P194" s="194">
        <v>36295</v>
      </c>
      <c r="Q194" s="195" t="s">
        <v>184</v>
      </c>
      <c r="R194" s="206">
        <v>1.045</v>
      </c>
      <c r="S194" s="188" t="s">
        <v>244</v>
      </c>
      <c r="T194" s="188" t="s">
        <v>245</v>
      </c>
      <c r="U194" s="212">
        <v>8</v>
      </c>
      <c r="V194" s="206">
        <v>7.388456473867616</v>
      </c>
      <c r="W194" s="188"/>
      <c r="X194" s="188" t="s">
        <v>246</v>
      </c>
      <c r="Z194" s="204"/>
      <c r="AG194" s="204"/>
      <c r="AN194" s="204"/>
      <c r="AU194" s="2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64"/>
  <sheetViews>
    <sheetView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6" sqref="P6"/>
    </sheetView>
  </sheetViews>
  <sheetFormatPr defaultColWidth="11.19921875" defaultRowHeight="14.25"/>
  <cols>
    <col min="1" max="1" width="10" style="179" customWidth="1"/>
    <col min="2" max="2" width="4.8984375" style="179" customWidth="1"/>
    <col min="3" max="3" width="6.59765625" style="179" customWidth="1"/>
    <col min="4" max="4" width="7.296875" style="179" customWidth="1"/>
    <col min="5" max="5" width="7.3984375" style="179" customWidth="1"/>
    <col min="6" max="6" width="11.09765625" style="179" customWidth="1"/>
    <col min="7" max="7" width="6.3984375" style="178" customWidth="1"/>
    <col min="8" max="8" width="6.8984375" style="179" customWidth="1"/>
    <col min="9" max="9" width="5.3984375" style="178" customWidth="1"/>
    <col min="10" max="10" width="7" style="179" customWidth="1"/>
    <col min="11" max="11" width="6.296875" style="178" customWidth="1"/>
    <col min="12" max="12" width="7" style="179" customWidth="1"/>
    <col min="13" max="13" width="9.69921875" style="179" customWidth="1"/>
    <col min="14" max="14" width="5.296875" style="179" customWidth="1"/>
    <col min="15" max="15" width="10" style="179" customWidth="1"/>
    <col min="16" max="16" width="5.8984375" style="186" customWidth="1"/>
    <col min="17" max="17" width="5.296875" style="184" customWidth="1"/>
    <col min="18" max="18" width="6.3984375" style="179" customWidth="1"/>
    <col min="19" max="19" width="6.296875" style="179" customWidth="1"/>
    <col min="20" max="20" width="5" style="179" customWidth="1"/>
    <col min="21" max="21" width="4.59765625" style="179" customWidth="1"/>
    <col min="22" max="22" width="5.8984375" style="180" customWidth="1"/>
    <col min="23" max="23" width="4.8984375" style="181" customWidth="1"/>
    <col min="24" max="24" width="5.69921875" style="182" customWidth="1"/>
    <col min="25" max="25" width="5.09765625" style="179" customWidth="1"/>
    <col min="26" max="26" width="6.09765625" style="183" customWidth="1"/>
    <col min="27" max="27" width="5.3984375" style="178" customWidth="1"/>
    <col min="28" max="28" width="5.3984375" style="179" customWidth="1"/>
    <col min="29" max="29" width="5.296875" style="179" customWidth="1"/>
    <col min="30" max="30" width="5" style="179" customWidth="1"/>
    <col min="31" max="31" width="6.09765625" style="179" customWidth="1"/>
    <col min="32" max="32" width="5.3984375" style="178" customWidth="1"/>
    <col min="33" max="33" width="5.8984375" style="179" customWidth="1"/>
    <col min="34" max="34" width="6.296875" style="179" customWidth="1"/>
    <col min="35" max="35" width="5.8984375" style="179" customWidth="1"/>
    <col min="36" max="36" width="6.296875" style="179" customWidth="1"/>
    <col min="37" max="37" width="5" style="178" customWidth="1"/>
    <col min="38" max="38" width="6.296875" style="179" customWidth="1"/>
    <col min="39" max="39" width="6.09765625" style="179" customWidth="1"/>
    <col min="40" max="40" width="5.69921875" style="179" customWidth="1"/>
    <col min="41" max="41" width="6.59765625" style="179" customWidth="1"/>
    <col min="42" max="42" width="5" style="178" customWidth="1"/>
    <col min="43" max="43" width="6.296875" style="179" customWidth="1"/>
    <col min="44" max="44" width="6.09765625" style="179" customWidth="1"/>
    <col min="45" max="45" width="5.69921875" style="179" customWidth="1"/>
    <col min="46" max="46" width="6.59765625" style="179" customWidth="1"/>
    <col min="47" max="47" width="10" style="178" customWidth="1"/>
    <col min="48" max="16384" width="10" style="179" customWidth="1"/>
  </cols>
  <sheetData>
    <row r="1" spans="1:47" s="165" customFormat="1" ht="12.75">
      <c r="A1" s="148" t="s">
        <v>0</v>
      </c>
      <c r="B1" s="149"/>
      <c r="C1" s="149"/>
      <c r="D1" s="149"/>
      <c r="E1" s="149"/>
      <c r="F1" s="149"/>
      <c r="G1" s="150"/>
      <c r="H1" s="151"/>
      <c r="I1" s="152" t="s">
        <v>71</v>
      </c>
      <c r="J1" s="153"/>
      <c r="K1" s="154" t="s">
        <v>1</v>
      </c>
      <c r="L1" s="155"/>
      <c r="M1" s="156"/>
      <c r="N1" s="156"/>
      <c r="O1" s="156"/>
      <c r="P1" s="185" t="s">
        <v>205</v>
      </c>
      <c r="Q1" s="158"/>
      <c r="R1" s="158"/>
      <c r="S1" s="159"/>
      <c r="T1" s="158"/>
      <c r="U1" s="159"/>
      <c r="V1" s="160" t="s">
        <v>189</v>
      </c>
      <c r="W1" s="161"/>
      <c r="X1" s="162"/>
      <c r="Y1" s="158"/>
      <c r="Z1" s="163"/>
      <c r="AA1" s="157" t="s">
        <v>190</v>
      </c>
      <c r="AB1" s="158"/>
      <c r="AC1" s="159"/>
      <c r="AD1" s="158"/>
      <c r="AE1" s="159"/>
      <c r="AF1" s="157" t="s">
        <v>191</v>
      </c>
      <c r="AG1" s="158"/>
      <c r="AH1" s="159"/>
      <c r="AI1" s="158"/>
      <c r="AJ1" s="159"/>
      <c r="AK1" s="157" t="s">
        <v>192</v>
      </c>
      <c r="AL1" s="158"/>
      <c r="AM1" s="159"/>
      <c r="AN1" s="158"/>
      <c r="AO1" s="159"/>
      <c r="AP1" s="157" t="s">
        <v>193</v>
      </c>
      <c r="AQ1" s="158"/>
      <c r="AR1" s="159"/>
      <c r="AS1" s="158"/>
      <c r="AT1" s="159"/>
      <c r="AU1" s="164"/>
    </row>
    <row r="2" spans="1:47" s="165" customFormat="1" ht="218.25" thickBot="1">
      <c r="A2" s="166" t="s">
        <v>2</v>
      </c>
      <c r="B2" s="167" t="s">
        <v>3</v>
      </c>
      <c r="C2" s="167" t="s">
        <v>76</v>
      </c>
      <c r="D2" s="167" t="s">
        <v>78</v>
      </c>
      <c r="E2" s="167" t="s">
        <v>77</v>
      </c>
      <c r="F2" s="167" t="s">
        <v>4</v>
      </c>
      <c r="G2" s="168" t="s">
        <v>65</v>
      </c>
      <c r="H2" s="167" t="s">
        <v>64</v>
      </c>
      <c r="I2" s="169" t="s">
        <v>5</v>
      </c>
      <c r="J2" s="170" t="s">
        <v>80</v>
      </c>
      <c r="K2" s="168" t="s">
        <v>7</v>
      </c>
      <c r="L2" s="170" t="s">
        <v>8</v>
      </c>
      <c r="M2" s="170" t="s">
        <v>10</v>
      </c>
      <c r="N2" s="171" t="s">
        <v>67</v>
      </c>
      <c r="O2" s="172" t="s">
        <v>66</v>
      </c>
      <c r="P2" s="135" t="s">
        <v>135</v>
      </c>
      <c r="Q2" s="172" t="s">
        <v>40</v>
      </c>
      <c r="R2" s="171" t="s">
        <v>194</v>
      </c>
      <c r="S2" s="171" t="s">
        <v>195</v>
      </c>
      <c r="T2" s="171" t="s">
        <v>196</v>
      </c>
      <c r="U2" s="171" t="s">
        <v>197</v>
      </c>
      <c r="V2" s="174" t="s">
        <v>40</v>
      </c>
      <c r="W2" s="175" t="s">
        <v>194</v>
      </c>
      <c r="X2" s="176" t="s">
        <v>195</v>
      </c>
      <c r="Y2" s="171" t="s">
        <v>196</v>
      </c>
      <c r="Z2" s="177" t="s">
        <v>197</v>
      </c>
      <c r="AA2" s="173" t="s">
        <v>40</v>
      </c>
      <c r="AB2" s="171" t="s">
        <v>194</v>
      </c>
      <c r="AC2" s="171" t="s">
        <v>195</v>
      </c>
      <c r="AD2" s="171" t="s">
        <v>196</v>
      </c>
      <c r="AE2" s="171" t="s">
        <v>197</v>
      </c>
      <c r="AF2" s="173" t="s">
        <v>40</v>
      </c>
      <c r="AG2" s="171" t="s">
        <v>194</v>
      </c>
      <c r="AH2" s="171" t="s">
        <v>195</v>
      </c>
      <c r="AI2" s="171" t="s">
        <v>196</v>
      </c>
      <c r="AJ2" s="171" t="s">
        <v>197</v>
      </c>
      <c r="AK2" s="173" t="s">
        <v>40</v>
      </c>
      <c r="AL2" s="171" t="s">
        <v>194</v>
      </c>
      <c r="AM2" s="171" t="s">
        <v>195</v>
      </c>
      <c r="AN2" s="171" t="s">
        <v>196</v>
      </c>
      <c r="AO2" s="171" t="s">
        <v>197</v>
      </c>
      <c r="AP2" s="173" t="s">
        <v>40</v>
      </c>
      <c r="AQ2" s="171" t="s">
        <v>194</v>
      </c>
      <c r="AR2" s="171" t="s">
        <v>195</v>
      </c>
      <c r="AS2" s="171" t="s">
        <v>196</v>
      </c>
      <c r="AT2" s="171" t="s">
        <v>197</v>
      </c>
      <c r="AU2" s="164"/>
    </row>
    <row r="3" spans="1:47" s="205" customFormat="1" ht="12.75">
      <c r="A3" s="201" t="s">
        <v>202</v>
      </c>
      <c r="C3" s="202">
        <v>37.8</v>
      </c>
      <c r="D3" s="202">
        <v>-10.17</v>
      </c>
      <c r="E3" s="202">
        <v>3146</v>
      </c>
      <c r="F3" s="188" t="s">
        <v>204</v>
      </c>
      <c r="G3" s="214">
        <v>254</v>
      </c>
      <c r="H3" s="205">
        <v>326</v>
      </c>
      <c r="I3" s="214"/>
      <c r="J3" s="205">
        <v>18.7</v>
      </c>
      <c r="K3" s="214" t="s">
        <v>176</v>
      </c>
      <c r="L3" s="205" t="s">
        <v>177</v>
      </c>
      <c r="M3" s="188" t="s">
        <v>203</v>
      </c>
      <c r="N3" s="205" t="s">
        <v>199</v>
      </c>
      <c r="O3" s="215">
        <v>37879</v>
      </c>
      <c r="P3" s="217" t="s">
        <v>184</v>
      </c>
      <c r="Q3" s="223">
        <v>2.6973422512526097</v>
      </c>
      <c r="R3" s="220">
        <v>15.720854320833125</v>
      </c>
      <c r="S3" s="221">
        <v>0.19572593736505536</v>
      </c>
      <c r="T3" s="205" t="s">
        <v>201</v>
      </c>
      <c r="U3" s="222">
        <v>19</v>
      </c>
      <c r="V3" s="219"/>
      <c r="W3" s="220"/>
      <c r="X3" s="221"/>
      <c r="Z3" s="222"/>
      <c r="AA3" s="214"/>
      <c r="AF3" s="214"/>
      <c r="AK3" s="214"/>
      <c r="AP3" s="214"/>
      <c r="AU3" s="214"/>
    </row>
    <row r="4" spans="1:44" s="205" customFormat="1" ht="12.75">
      <c r="A4" s="188" t="s">
        <v>210</v>
      </c>
      <c r="C4" s="197">
        <v>2.486</v>
      </c>
      <c r="D4" s="197">
        <v>-89.511</v>
      </c>
      <c r="E4" s="197">
        <v>2030</v>
      </c>
      <c r="F4" s="224" t="s">
        <v>213</v>
      </c>
      <c r="G4" s="214"/>
      <c r="I4" s="214">
        <v>2</v>
      </c>
      <c r="K4" s="197" t="s">
        <v>214</v>
      </c>
      <c r="L4" s="197" t="s">
        <v>215</v>
      </c>
      <c r="M4" s="197" t="s">
        <v>216</v>
      </c>
      <c r="N4" s="197" t="s">
        <v>217</v>
      </c>
      <c r="O4" s="225">
        <v>37510</v>
      </c>
      <c r="P4" s="217" t="s">
        <v>186</v>
      </c>
      <c r="Q4" s="226">
        <v>2.39</v>
      </c>
      <c r="R4" s="197">
        <f>(LN(Q4/0.3))/0.089</f>
        <v>23.317597418756804</v>
      </c>
      <c r="S4" s="227">
        <v>0.6</v>
      </c>
      <c r="T4" s="224" t="s">
        <v>218</v>
      </c>
      <c r="U4" s="221"/>
      <c r="W4" s="222"/>
      <c r="X4" s="214"/>
      <c r="AC4" s="214"/>
      <c r="AH4" s="214"/>
      <c r="AM4" s="214"/>
      <c r="AR4" s="214"/>
    </row>
    <row r="5" spans="1:47" s="205" customFormat="1" ht="12.75">
      <c r="A5" s="188" t="s">
        <v>211</v>
      </c>
      <c r="C5" s="197">
        <v>0.473</v>
      </c>
      <c r="D5" s="197">
        <v>-93.505</v>
      </c>
      <c r="E5" s="197">
        <v>3200</v>
      </c>
      <c r="F5" s="224" t="s">
        <v>213</v>
      </c>
      <c r="G5" s="214"/>
      <c r="I5" s="214">
        <v>2</v>
      </c>
      <c r="K5" s="197" t="s">
        <v>214</v>
      </c>
      <c r="L5" s="197" t="s">
        <v>215</v>
      </c>
      <c r="M5" s="197" t="s">
        <v>216</v>
      </c>
      <c r="N5" s="197" t="s">
        <v>217</v>
      </c>
      <c r="O5" s="225">
        <v>37510</v>
      </c>
      <c r="P5" s="217" t="s">
        <v>186</v>
      </c>
      <c r="Q5" s="226">
        <v>1.97</v>
      </c>
      <c r="R5" s="197">
        <v>21.146138731189136</v>
      </c>
      <c r="S5" s="227">
        <v>0.6</v>
      </c>
      <c r="T5" s="224" t="s">
        <v>218</v>
      </c>
      <c r="V5" s="219"/>
      <c r="W5" s="220"/>
      <c r="X5" s="221"/>
      <c r="Z5" s="222"/>
      <c r="AA5" s="214"/>
      <c r="AF5" s="214"/>
      <c r="AK5" s="214"/>
      <c r="AP5" s="214"/>
      <c r="AU5" s="214"/>
    </row>
    <row r="6" spans="1:47" s="205" customFormat="1" ht="12.75">
      <c r="A6" s="188" t="s">
        <v>212</v>
      </c>
      <c r="C6" s="197">
        <v>0.309</v>
      </c>
      <c r="D6" s="197">
        <v>-92.239</v>
      </c>
      <c r="E6" s="197">
        <v>2830</v>
      </c>
      <c r="F6" s="224" t="s">
        <v>213</v>
      </c>
      <c r="G6" s="214"/>
      <c r="I6" s="214">
        <v>2</v>
      </c>
      <c r="K6" s="197" t="s">
        <v>214</v>
      </c>
      <c r="L6" s="197" t="s">
        <v>215</v>
      </c>
      <c r="M6" s="197" t="s">
        <v>216</v>
      </c>
      <c r="N6" s="197" t="s">
        <v>217</v>
      </c>
      <c r="O6" s="225">
        <v>37510</v>
      </c>
      <c r="P6" s="217" t="s">
        <v>186</v>
      </c>
      <c r="Q6" s="226">
        <v>2.18</v>
      </c>
      <c r="R6" s="197">
        <v>22.284243608167795</v>
      </c>
      <c r="S6" s="227">
        <v>0.6</v>
      </c>
      <c r="T6" s="224" t="s">
        <v>218</v>
      </c>
      <c r="V6" s="219"/>
      <c r="W6" s="220"/>
      <c r="X6" s="221"/>
      <c r="Z6" s="222"/>
      <c r="AA6" s="214"/>
      <c r="AF6" s="214"/>
      <c r="AK6" s="214"/>
      <c r="AP6" s="214"/>
      <c r="AU6" s="214"/>
    </row>
    <row r="7" spans="1:47" s="205" customFormat="1" ht="12.75">
      <c r="A7" s="216" t="s">
        <v>252</v>
      </c>
      <c r="C7" s="205">
        <v>3</v>
      </c>
      <c r="D7" s="205">
        <v>76</v>
      </c>
      <c r="E7" s="205">
        <v>3800</v>
      </c>
      <c r="F7" s="205" t="s">
        <v>253</v>
      </c>
      <c r="G7" s="214"/>
      <c r="I7" s="214">
        <v>2</v>
      </c>
      <c r="K7" s="214" t="s">
        <v>176</v>
      </c>
      <c r="L7" s="205" t="s">
        <v>177</v>
      </c>
      <c r="M7" s="188" t="s">
        <v>254</v>
      </c>
      <c r="N7" s="205" t="s">
        <v>199</v>
      </c>
      <c r="O7" s="215">
        <v>37879</v>
      </c>
      <c r="P7" s="217" t="s">
        <v>232</v>
      </c>
      <c r="Q7" s="218"/>
      <c r="R7" s="216">
        <v>27.6</v>
      </c>
      <c r="T7" s="205" t="s">
        <v>255</v>
      </c>
      <c r="U7" s="205">
        <v>6</v>
      </c>
      <c r="V7" s="219"/>
      <c r="W7" s="220"/>
      <c r="X7" s="221"/>
      <c r="Z7" s="222"/>
      <c r="AA7" s="214"/>
      <c r="AF7" s="214"/>
      <c r="AK7" s="214"/>
      <c r="AP7" s="214"/>
      <c r="AU7" s="214"/>
    </row>
    <row r="56" ht="12.75">
      <c r="P56" s="187"/>
    </row>
    <row r="57" ht="12.75">
      <c r="P57" s="187"/>
    </row>
    <row r="58" ht="12.75">
      <c r="P58" s="187"/>
    </row>
    <row r="59" ht="12.75">
      <c r="P59" s="187"/>
    </row>
    <row r="60" ht="12.75">
      <c r="P60" s="187"/>
    </row>
    <row r="61" ht="12.75">
      <c r="P61" s="187"/>
    </row>
    <row r="62" ht="12.75">
      <c r="P62" s="187"/>
    </row>
    <row r="63" ht="12.75">
      <c r="P63" s="187"/>
    </row>
    <row r="64" ht="12.75">
      <c r="P64" s="187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meyer-stumborg</cp:lastModifiedBy>
  <dcterms:created xsi:type="dcterms:W3CDTF">2002-09-06T08:39:55Z</dcterms:created>
  <dcterms:modified xsi:type="dcterms:W3CDTF">2004-09-01T07:19:20Z</dcterms:modified>
  <cp:category/>
  <cp:version/>
  <cp:contentType/>
  <cp:contentStatus/>
</cp:coreProperties>
</file>